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686" documentId="13_ncr:1_{F6CB121F-512D-4AA6-A0C1-0FB36C537598}" xr6:coauthVersionLast="47" xr6:coauthVersionMax="47" xr10:uidLastSave="{65DFA253-9657-4A06-926E-5B6234A9208B}"/>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8" i="2" l="1"/>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 i="5"/>
  <c r="G5" i="5"/>
  <c r="I5" i="5"/>
  <c r="J5" i="5"/>
  <c r="L5" i="5"/>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G2"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5" i="2"/>
  <c r="G5" i="2"/>
  <c r="I5" i="2"/>
  <c r="J5" i="2"/>
  <c r="L5" i="2"/>
  <c r="B6" i="2"/>
  <c r="G6" i="2"/>
  <c r="I6" i="2"/>
  <c r="J6" i="2"/>
  <c r="L6" i="2"/>
  <c r="B7" i="2"/>
  <c r="G7" i="2"/>
  <c r="I7" i="2"/>
  <c r="J7" i="2"/>
  <c r="L7" i="2"/>
  <c r="B8" i="2"/>
  <c r="G8" i="2"/>
  <c r="I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L4" i="5"/>
  <c r="J4" i="5"/>
  <c r="I4" i="5"/>
  <c r="B4" i="5"/>
  <c r="B3" i="5"/>
  <c r="I3" i="5"/>
  <c r="J3" i="5"/>
  <c r="L3" i="5"/>
  <c r="B3" i="2"/>
  <c r="G3" i="2"/>
  <c r="I3" i="2"/>
  <c r="J3" i="2"/>
  <c r="L3" i="2"/>
  <c r="B4" i="2"/>
  <c r="G4" i="2"/>
  <c r="I4" i="2"/>
  <c r="J4" i="2"/>
  <c r="L4" i="2"/>
  <c r="B2" i="1"/>
  <c r="L2" i="5"/>
  <c r="B2" i="4"/>
  <c r="I2" i="4"/>
  <c r="J2" i="4"/>
  <c r="L2" i="4"/>
  <c r="B2" i="6"/>
  <c r="I2" i="6"/>
  <c r="J2" i="6"/>
  <c r="L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<sst xmlns="http://schemas.openxmlformats.org/spreadsheetml/2006/main" count="179033" uniqueCount="39108">
  <si>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</si>
  <si>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</si>
  <si>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</si>
  <si>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</si>
  <si>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</si>
  <si>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</si>
  <si>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</si>
  <si>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</si>
  <si>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</si>
  <si>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</si>
  <si>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</si>
  <si>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</si>
  <si>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</si>
  <si>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</si>
  <si>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</si>
  <si>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</si>
  <si>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</si>
  <si>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</si>
  <si>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</si>
  <si>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</si>
  <si>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</si>
  <si>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</si>
  <si>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</si>
  <si>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</si>
  <si>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</si>
  <si>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</si>
  <si>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</si>
  <si>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</si>
  <si>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</si>
  <si>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</si>
  <si>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</si>
  <si>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</si>
  <si>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</si>
  <si>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</si>
  <si>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</si>
  <si>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</si>
  <si>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</si>
  <si>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</si>
  <si>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</si>
  <si>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</si>
  <si>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</si>
  <si>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</si>
  <si>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</si>
  <si>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</si>
  <si>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</si>
  <si>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</si>
  <si>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</si>
  <si>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</si>
  <si>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</si>
  <si>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</si>
  <si>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</si>
  <si>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</si>
  <si>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</si>
  <si>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</si>
  <si>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</si>
  <si>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</si>
  <si>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</si>
  <si>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</si>
  <si>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</si>
  <si>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</si>
  <si>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</si>
  <si>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</si>
  <si>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</si>
  <si>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</si>
  <si>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</si>
  <si>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</si>
  <si>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</si>
  <si>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</si>
  <si>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</si>
  <si>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</si>
  <si>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</si>
  <si>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</si>
  <si>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</si>
  <si>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</si>
  <si>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</si>
  <si>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</si>
  <si>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</si>
  <si>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</si>
  <si>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</si>
  <si>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</si>
  <si>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</si>
  <si>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</si>
  <si>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</si>
  <si>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</si>
  <si>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</si>
  <si>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</si>
  <si>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</si>
  <si>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</si>
  <si>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</si>
  <si>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</si>
  <si>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</si>
  <si>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</si>
  <si>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</si>
  <si>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</si>
  <si>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</si>
  <si>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</si>
  <si>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</si>
  <si>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</si>
  <si>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</si>
  <si>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</si>
  <si>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</si>
  <si>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</si>
  <si>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</si>
  <si>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</si>
  <si>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</si>
  <si>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</si>
  <si>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</si>
  <si>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</si>
  <si>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</si>
  <si>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</si>
  <si>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</si>
  <si>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</si>
  <si>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</si>
  <si>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</si>
  <si>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</si>
  <si>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</si>
  <si>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</si>
  <si>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</si>
  <si>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</si>
  <si>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</si>
  <si>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</si>
  <si>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</si>
  <si>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</si>
  <si>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</si>
  <si>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</si>
  <si>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</si>
  <si>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</si>
  <si>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</si>
  <si>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</si>
  <si>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</si>
  <si>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</si>
  <si>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</si>
  <si>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</si>
  <si>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</si>
  <si>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</si>
  <si>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</si>
  <si>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</si>
  <si>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</si>
  <si>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</si>
  <si>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</si>
  <si>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</si>
  <si>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</si>
  <si>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</si>
  <si>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</si>
  <si>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</si>
  <si>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</si>
  <si>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</si>
  <si>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</si>
  <si>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</si>
  <si>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</si>
  <si>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</si>
  <si>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</si>
  <si>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</si>
  <si>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</si>
  <si>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</si>
  <si>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</si>
  <si>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</si>
  <si>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</si>
  <si>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</si>
  <si>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</si>
  <si>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</si>
  <si>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</si>
  <si>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</si>
  <si>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</si>
  <si>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</si>
  <si>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</si>
  <si>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</si>
  <si>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</si>
  <si>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</si>
  <si>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</si>
  <si>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</si>
  <si>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</si>
  <si>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</si>
  <si>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</si>
  <si>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</si>
  <si>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</si>
  <si>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</si>
  <si>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</si>
  <si>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</si>
  <si>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</si>
  <si>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</si>
  <si>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</si>
  <si>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</si>
  <si>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</si>
  <si>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</si>
  <si>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</si>
  <si>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</si>
  <si>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</si>
  <si>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</si>
  <si>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</si>
  <si>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</si>
  <si>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</si>
  <si>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</si>
  <si>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</si>
  <si>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</si>
  <si>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</si>
  <si>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</si>
  <si>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</si>
  <si>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</si>
  <si>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</si>
  <si>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</si>
  <si>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</si>
  <si>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</si>
  <si>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</si>
  <si>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</si>
  <si>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</si>
  <si>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</si>
  <si>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</si>
  <si>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</si>
  <si>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</si>
  <si>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</si>
  <si>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</si>
  <si>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</si>
  <si>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</si>
  <si>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</si>
  <si>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</si>
  <si>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</si>
  <si>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</si>
  <si>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</si>
  <si>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</si>
  <si>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</si>
  <si>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</si>
  <si>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</si>
  <si>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</si>
  <si>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</si>
  <si>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</si>
  <si>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</si>
  <si>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</si>
  <si>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</si>
  <si>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</si>
  <si>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</si>
  <si>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</si>
  <si>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</si>
  <si>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</si>
  <si>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</si>
  <si>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</si>
  <si>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</si>
  <si>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</si>
  <si>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</si>
  <si>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</si>
  <si>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</si>
  <si>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</si>
  <si>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</si>
  <si>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</si>
  <si>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</si>
  <si>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</si>
  <si>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</si>
  <si>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</si>
  <si>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</si>
  <si>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</si>
  <si>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</si>
  <si>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</si>
  <si>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</si>
  <si>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</si>
  <si>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</si>
  <si>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</si>
  <si>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</si>
  <si>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</si>
  <si>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</si>
  <si>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</si>
  <si>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</si>
  <si>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</si>
  <si>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</si>
  <si>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</si>
  <si>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</si>
  <si>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</si>
  <si>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</si>
  <si>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</si>
  <si>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</si>
  <si>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</si>
  <si>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</si>
  <si>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</si>
  <si>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</si>
  <si>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</si>
  <si>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</si>
  <si>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</si>
  <si>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</si>
  <si>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</si>
  <si>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</si>
  <si>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</si>
  <si>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</si>
  <si>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</si>
  <si>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</si>
  <si>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</si>
  <si>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</si>
  <si>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</si>
  <si>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</si>
  <si>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</si>
  <si>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</si>
  <si>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</si>
  <si>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</si>
  <si>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</si>
  <si>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</si>
  <si>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</si>
  <si>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</si>
  <si>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</si>
  <si>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</si>
  <si>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</si>
  <si>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</si>
  <si>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</si>
  <si>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</si>
  <si>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</si>
  <si>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</si>
  <si>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</si>
  <si>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</si>
  <si>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</si>
  <si>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</si>
  <si>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</si>
  <si>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</si>
  <si>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</si>
  <si>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</si>
  <si>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</si>
  <si>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</si>
  <si>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</si>
  <si>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</si>
  <si>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</si>
  <si>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</si>
  <si>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</si>
  <si>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</si>
  <si>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</si>
  <si>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</si>
  <si>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</si>
  <si>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</si>
  <si>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</si>
  <si>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</si>
  <si>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</si>
  <si>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</si>
  <si>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</si>
  <si>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</si>
  <si>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</si>
  <si>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</si>
  <si>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</si>
  <si>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</si>
  <si>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</si>
  <si>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</si>
  <si>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</si>
  <si>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</si>
  <si>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</si>
  <si>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</si>
  <si>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</si>
  <si>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</si>
  <si>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</si>
  <si>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</si>
  <si>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</si>
  <si>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</si>
  <si>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</si>
  <si>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</si>
  <si>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</si>
  <si>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</si>
  <si>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</si>
  <si>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</si>
  <si>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</si>
  <si>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</si>
  <si>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</si>
  <si>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</si>
  <si>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</si>
  <si>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</si>
  <si>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</si>
  <si>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</si>
  <si>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</si>
  <si>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</si>
  <si>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</si>
  <si>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</si>
  <si>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</si>
  <si>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</si>
  <si>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</si>
  <si>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</si>
  <si>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</si>
  <si>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</si>
  <si>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</si>
  <si>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</si>
  <si>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</si>
  <si>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</si>
  <si>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</si>
  <si>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</si>
  <si>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</si>
  <si>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</si>
  <si>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</si>
  <si>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</si>
  <si>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</si>
  <si>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</si>
  <si>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</si>
  <si>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</si>
  <si>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</si>
  <si>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</si>
  <si>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</si>
  <si>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</si>
  <si>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</si>
  <si>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</si>
  <si>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</si>
  <si>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</si>
  <si>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</si>
  <si>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</si>
  <si>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</si>
  <si>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</si>
  <si>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</si>
  <si>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</si>
  <si>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</si>
  <si>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</si>
  <si>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</si>
  <si>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</si>
  <si>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</si>
  <si>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</si>
  <si>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</si>
  <si>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</si>
  <si>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</si>
  <si>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</si>
  <si>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</si>
  <si>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</si>
  <si>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</si>
  <si>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</si>
  <si>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</si>
  <si>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</si>
  <si>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</si>
  <si>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</si>
  <si>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</si>
  <si>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</si>
  <si>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</si>
  <si>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</si>
  <si>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</si>
  <si>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</si>
  <si>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</si>
  <si>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</si>
  <si>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</si>
  <si>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</si>
  <si>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</si>
  <si>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</si>
  <si>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</si>
  <si>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</si>
  <si>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</si>
  <si>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</si>
  <si>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</si>
  <si>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</si>
  <si>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</si>
  <si>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</si>
  <si>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</si>
  <si>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</si>
  <si>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</si>
  <si>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</si>
  <si>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</si>
  <si>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</si>
  <si>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</si>
  <si>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</si>
  <si>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</si>
  <si>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</si>
  <si>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</si>
  <si>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</si>
  <si>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</si>
  <si>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</si>
  <si>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</si>
  <si>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</si>
  <si>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</si>
  <si>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</si>
  <si>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</si>
  <si>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</si>
  <si>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</si>
  <si>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</si>
  <si>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</si>
  <si>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</si>
  <si>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</si>
  <si>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</si>
  <si>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</si>
  <si>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</si>
  <si>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</si>
  <si>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</si>
  <si>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</si>
  <si>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</si>
  <si>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</si>
  <si>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</si>
  <si>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</si>
  <si>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</si>
  <si>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</si>
  <si>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</si>
  <si>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</si>
  <si>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</si>
  <si>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</si>
  <si>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</si>
  <si>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</si>
  <si>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</si>
  <si>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</si>
  <si>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</si>
  <si>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</si>
  <si>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</si>
  <si>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</si>
  <si>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</si>
  <si>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</si>
  <si>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</si>
  <si>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</si>
  <si>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</si>
  <si>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</si>
  <si>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</si>
  <si>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</si>
  <si>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</si>
  <si>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</si>
  <si>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</si>
  <si>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</si>
  <si>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</si>
  <si>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</si>
  <si>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</si>
  <si>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</si>
  <si>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</si>
  <si>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</si>
  <si>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</si>
  <si>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</si>
  <si>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</si>
  <si>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</si>
  <si>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</si>
  <si>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</si>
  <si>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</si>
  <si>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</si>
  <si>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</si>
  <si>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</si>
  <si>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</si>
  <si>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</si>
  <si>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</si>
  <si>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</si>
  <si>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</si>
  <si>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</si>
  <si>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</si>
  <si>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</si>
  <si>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</si>
  <si>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</si>
  <si>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</si>
  <si>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</si>
  <si>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</si>
  <si>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</si>
  <si>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</si>
  <si>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</si>
  <si>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</si>
  <si>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</si>
  <si>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</si>
  <si>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</si>
  <si>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</si>
  <si>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</si>
  <si>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</si>
  <si>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</si>
  <si>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</si>
  <si>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</si>
  <si>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</si>
  <si>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</si>
  <si>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</si>
  <si>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</si>
  <si>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</si>
  <si>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</si>
  <si>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</si>
  <si>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</si>
  <si>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</si>
  <si>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</si>
  <si>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</si>
  <si>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</si>
  <si>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</si>
  <si>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</si>
  <si>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</si>
  <si>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</si>
  <si>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</si>
  <si>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</si>
  <si>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</si>
  <si>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</si>
  <si>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</si>
  <si>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</si>
  <si>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</si>
  <si>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</si>
  <si>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</si>
  <si>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</si>
  <si>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</si>
  <si>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</si>
  <si>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</si>
  <si>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</si>
  <si>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</si>
  <si>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</si>
  <si>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</si>
  <si>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</si>
  <si>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</si>
  <si>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</si>
  <si>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</si>
  <si>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</si>
  <si>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</si>
  <si>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</si>
  <si>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</si>
  <si>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</si>
  <si>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</si>
  <si>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</si>
  <si>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</si>
  <si>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</si>
  <si>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</si>
  <si>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</si>
  <si>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</si>
  <si>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</si>
  <si>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</si>
  <si>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</si>
  <si>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</si>
  <si>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</si>
  <si>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</si>
  <si>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</si>
  <si>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</si>
  <si>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</si>
  <si>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</si>
  <si>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</si>
  <si>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</si>
  <si>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</si>
  <si>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</si>
  <si>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</si>
  <si>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</si>
  <si>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</si>
  <si>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</si>
  <si>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</si>
  <si>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</si>
  <si>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</si>
  <si>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</si>
  <si>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</si>
  <si>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</si>
  <si>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</si>
  <si>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</si>
  <si>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</si>
  <si>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</si>
  <si>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</si>
  <si>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</si>
  <si>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</si>
  <si>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</si>
  <si>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</si>
  <si>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</si>
  <si>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</si>
  <si>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</si>
  <si>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</si>
  <si>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</si>
  <si>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</si>
  <si>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</si>
  <si>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</si>
  <si>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</si>
  <si>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</si>
  <si>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</si>
  <si>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</si>
  <si>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</si>
  <si>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</si>
  <si>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</si>
  <si>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</si>
  <si>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</si>
  <si>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</si>
  <si>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</si>
  <si>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</si>
  <si>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</si>
  <si>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</si>
  <si>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</si>
  <si>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</si>
  <si>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</si>
  <si>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</si>
  <si>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</si>
  <si>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</si>
  <si>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</si>
  <si>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</si>
  <si>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</si>
  <si>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</si>
  <si>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</si>
  <si>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</si>
  <si>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</si>
  <si>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</si>
  <si>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</si>
  <si>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</si>
  <si>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</si>
  <si>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</si>
  <si>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</si>
  <si>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</si>
  <si>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</si>
  <si>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</si>
  <si>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</si>
  <si>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</si>
  <si>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</si>
  <si>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</si>
  <si>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</si>
  <si>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</si>
  <si>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</si>
  <si>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</si>
  <si>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</si>
  <si>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</si>
  <si>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</si>
  <si>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</si>
  <si>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</si>
  <si>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</si>
  <si>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</si>
  <si>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</si>
  <si>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</si>
  <si>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</si>
  <si>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</si>
  <si>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</si>
  <si>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</si>
  <si>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</si>
  <si>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</si>
  <si>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</si>
  <si>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</si>
  <si>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</si>
  <si>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</si>
  <si>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</si>
  <si>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</si>
  <si>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</si>
  <si>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</si>
  <si>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</si>
  <si>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</si>
  <si>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</si>
  <si>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</si>
  <si>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</si>
  <si>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</si>
  <si>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</si>
  <si>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</si>
  <si>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</si>
  <si>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</si>
  <si>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</si>
  <si>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</si>
  <si>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</si>
  <si>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</si>
  <si>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</si>
  <si>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</si>
  <si>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</si>
  <si>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</si>
  <si>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</si>
  <si>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</si>
  <si>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</si>
  <si>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</si>
  <si>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</si>
  <si>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</si>
  <si>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</si>
  <si>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</si>
  <si>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</si>
  <si>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</si>
  <si>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</si>
  <si>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</si>
  <si>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</si>
  <si>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</si>
  <si>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</si>
  <si>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</si>
  <si>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</si>
  <si>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</si>
  <si>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</si>
  <si>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</si>
  <si>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</si>
  <si>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</si>
  <si>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</si>
  <si>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</si>
  <si>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</si>
  <si>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</si>
  <si>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</si>
  <si>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</si>
  <si>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</si>
  <si>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</si>
  <si>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</si>
  <si>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</si>
  <si>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</si>
  <si>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</si>
  <si>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</si>
  <si>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</si>
  <si>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</si>
  <si>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</si>
  <si>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</si>
  <si>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</si>
  <si>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</si>
  <si>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</si>
  <si>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</si>
  <si>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</si>
  <si>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</si>
  <si>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</si>
  <si>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</si>
  <si>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</si>
  <si>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</si>
  <si>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</si>
  <si>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</si>
  <si>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</si>
  <si>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</si>
  <si>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</si>
  <si>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</si>
  <si>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</si>
  <si>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</si>
  <si>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</si>
  <si>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</si>
  <si>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</si>
  <si>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</si>
  <si>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</si>
  <si>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</si>
  <si>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</si>
  <si>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</si>
  <si>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</si>
  <si>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</si>
  <si>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</si>
  <si>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</si>
  <si>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</si>
  <si>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</si>
  <si>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</si>
  <si>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</si>
  <si>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</si>
  <si>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</si>
  <si>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</si>
  <si>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</si>
  <si>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</si>
  <si>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</si>
  <si>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</si>
  <si>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</si>
  <si>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</si>
  <si>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</si>
  <si>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</si>
  <si>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</si>
  <si>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</si>
  <si>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</si>
  <si>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</si>
  <si>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</si>
  <si>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</si>
  <si>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</si>
  <si>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</si>
  <si>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</si>
  <si>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</si>
  <si>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</si>
  <si>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</si>
  <si>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</si>
  <si>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</si>
  <si>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</si>
  <si>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</si>
  <si>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</si>
  <si>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</si>
  <si>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</si>
  <si>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</si>
  <si>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</si>
  <si>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</si>
  <si>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</si>
  <si>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</si>
  <si>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</si>
  <si>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</si>
  <si>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</si>
  <si>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</si>
  <si>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</si>
  <si>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</si>
  <si>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</si>
  <si>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</si>
  <si>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</si>
  <si>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</si>
  <si>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</si>
  <si>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</si>
  <si>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</si>
  <si>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</si>
  <si>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</si>
  <si>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</si>
  <si>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</si>
  <si>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</si>
  <si>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</si>
  <si>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</si>
  <si>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</si>
  <si>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</si>
  <si>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</si>
  <si>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</si>
  <si>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</si>
  <si>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</si>
  <si>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</si>
  <si>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</si>
  <si>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</si>
  <si>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</si>
  <si>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</si>
  <si>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</si>
  <si>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</si>
  <si>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</si>
  <si>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</si>
  <si>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</si>
  <si>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</si>
  <si>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</si>
  <si>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</si>
  <si>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</si>
  <si>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</si>
  <si>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</si>
  <si>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</si>
  <si>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</si>
  <si>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</si>
  <si>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</si>
  <si>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</si>
  <si>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</si>
  <si>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</si>
  <si>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</si>
  <si>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</si>
  <si>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</si>
  <si>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</si>
  <si>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</si>
  <si>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</si>
  <si>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</si>
  <si>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</si>
  <si>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</si>
  <si>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</si>
  <si>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</si>
  <si>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</si>
  <si>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</si>
  <si>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</si>
  <si>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</si>
  <si>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</si>
  <si>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</si>
  <si>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</si>
  <si>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</si>
  <si>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</si>
  <si>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</si>
  <si>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</si>
  <si>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</si>
  <si>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</si>
  <si>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</si>
  <si>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</si>
  <si>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</si>
  <si>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</si>
  <si>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</si>
  <si>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</si>
  <si>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</si>
  <si>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</si>
  <si>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</si>
  <si>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</si>
  <si>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</si>
  <si>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</si>
  <si>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</si>
  <si>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</si>
  <si>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</si>
  <si>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</si>
  <si>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</si>
  <si>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</si>
  <si>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</si>
  <si>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</si>
  <si>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</si>
  <si>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</si>
  <si>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</si>
  <si>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</si>
  <si>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</si>
  <si>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</si>
  <si>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</si>
  <si>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</si>
  <si>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</si>
  <si>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</si>
  <si>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</si>
  <si>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</si>
  <si>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</si>
  <si>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</si>
  <si>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</si>
  <si>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</si>
  <si>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</si>
  <si>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</si>
  <si>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</si>
  <si>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</si>
  <si>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</si>
  <si>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</si>
  <si>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</si>
  <si>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</si>
  <si>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</si>
  <si>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</si>
  <si>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</si>
  <si>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</si>
  <si>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</si>
  <si>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</si>
  <si>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</si>
  <si>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</si>
  <si>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</si>
  <si>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</si>
  <si>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</si>
  <si>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</si>
  <si>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</si>
  <si>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</si>
  <si>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</si>
  <si>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</si>
  <si>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</si>
  <si>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</si>
  <si>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</si>
  <si>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</si>
  <si>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</si>
  <si>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</si>
  <si>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</si>
  <si>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</si>
  <si>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</si>
  <si>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</si>
  <si>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</si>
  <si>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</si>
  <si>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</si>
  <si>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</si>
  <si>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</si>
  <si>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</si>
  <si>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</si>
  <si>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</si>
  <si>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</si>
  <si>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</si>
  <si>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</si>
  <si>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</si>
  <si>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</si>
  <si>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</si>
  <si>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</si>
  <si>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</si>
  <si>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</si>
  <si>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</si>
  <si>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</si>
  <si>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</si>
  <si>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</si>
  <si>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</si>
  <si>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</si>
  <si>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</si>
  <si>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</si>
  <si>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</si>
  <si>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</si>
  <si>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</si>
  <si>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</si>
  <si>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</si>
  <si>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</si>
  <si>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</si>
  <si>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</si>
  <si>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</si>
  <si>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</si>
  <si>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</si>
  <si>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</si>
  <si>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</si>
  <si>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</si>
  <si>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</si>
  <si>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</si>
  <si>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</si>
  <si>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</si>
  <si>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</si>
  <si>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</si>
  <si>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</si>
  <si>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</si>
  <si>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</si>
  <si>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</si>
  <si>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</si>
  <si>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</si>
  <si>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</si>
  <si>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</si>
  <si>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</si>
  <si>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</si>
  <si>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</si>
  <si>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</si>
  <si>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</si>
  <si>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</si>
  <si>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</si>
  <si>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</si>
  <si>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</si>
  <si>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</si>
  <si>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</si>
  <si>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</si>
  <si>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</si>
  <si>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</si>
  <si>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</si>
  <si>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</si>
  <si>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</si>
  <si>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</si>
  <si>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</si>
  <si>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</si>
  <si>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</si>
  <si>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</si>
  <si>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</si>
  <si>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</si>
  <si>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</si>
  <si>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</si>
  <si>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</si>
  <si>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</si>
  <si>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</si>
  <si>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</si>
  <si>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</si>
  <si>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</si>
  <si>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</si>
  <si>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</si>
  <si>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</si>
  <si>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</si>
  <si>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</si>
  <si>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</si>
  <si>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</si>
  <si>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</si>
  <si>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</si>
  <si>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</si>
  <si>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</si>
  <si>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</si>
  <si>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</si>
  <si>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</si>
  <si>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</si>
  <si>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</si>
  <si>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</si>
  <si>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</si>
  <si>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</si>
  <si>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</si>
  <si>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</si>
  <si>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</si>
  <si>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</si>
  <si>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</si>
  <si>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</si>
  <si>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</si>
  <si>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</si>
  <si>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</si>
  <si>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</si>
  <si>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</si>
  <si>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</si>
  <si>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</si>
  <si>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</si>
  <si>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</si>
  <si>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</si>
  <si>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</si>
  <si>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</si>
  <si>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</si>
  <si>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</si>
  <si>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</si>
  <si>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</si>
  <si>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</si>
  <si>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</si>
  <si>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</si>
  <si>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</si>
  <si>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</si>
  <si>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</si>
  <si>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</si>
  <si>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</si>
  <si>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</si>
  <si>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</si>
  <si>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</si>
  <si>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</si>
  <si>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</si>
  <si>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</si>
  <si>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</si>
  <si>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</si>
  <si>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</si>
  <si>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</si>
  <si>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</si>
  <si>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</si>
  <si>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</si>
  <si>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</si>
  <si>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</si>
  <si>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</si>
  <si>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</si>
  <si>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</si>
  <si>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</si>
  <si>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</si>
  <si>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</si>
  <si>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</si>
  <si>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</si>
  <si>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</si>
  <si>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</si>
  <si>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</si>
  <si>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</si>
  <si>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</si>
  <si>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</si>
  <si>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</si>
  <si>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</si>
  <si>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</si>
  <si>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</si>
  <si>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</si>
  <si>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</si>
  <si>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</si>
  <si>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</si>
  <si>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</si>
  <si>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</si>
  <si>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</si>
  <si>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</si>
  <si>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</si>
  <si>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</si>
  <si>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</si>
  <si>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</si>
  <si>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</si>
  <si>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</si>
  <si>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</si>
  <si>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</si>
  <si>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</si>
  <si>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</si>
  <si>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</si>
  <si>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</si>
  <si>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</si>
  <si>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</si>
  <si>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</si>
  <si>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</si>
  <si>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</si>
  <si>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</si>
  <si>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</si>
  <si>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</si>
  <si>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</si>
  <si>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</si>
  <si>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</si>
  <si>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</si>
  <si>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</si>
  <si>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</si>
  <si>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</si>
  <si>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</si>
  <si>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</si>
  <si>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</si>
  <si>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</si>
  <si>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</si>
  <si>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</si>
  <si>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</si>
  <si>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</si>
  <si>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</si>
  <si>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</si>
  <si>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</si>
  <si>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</si>
  <si>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</si>
  <si>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</si>
  <si>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</si>
  <si>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</si>
  <si>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</si>
  <si>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</si>
  <si>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</si>
  <si>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</si>
  <si>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</si>
  <si>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</si>
  <si>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</si>
  <si>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</si>
  <si>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</si>
  <si>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</si>
  <si>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</si>
  <si>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</si>
  <si>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</si>
  <si>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</si>
  <si>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</si>
  <si>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</si>
  <si>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</si>
  <si>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</si>
  <si>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</si>
  <si>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</si>
  <si>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</si>
  <si>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</si>
  <si>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</si>
  <si>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</si>
  <si>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</si>
  <si>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</si>
  <si>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</si>
  <si>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</si>
  <si>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</si>
  <si>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</si>
  <si>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</si>
  <si>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</si>
  <si>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</si>
  <si>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</si>
  <si>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</si>
  <si>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</si>
  <si>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</si>
  <si>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</si>
  <si>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</si>
  <si>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</si>
  <si>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</si>
  <si>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</si>
  <si>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</si>
  <si>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</si>
  <si>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</si>
  <si>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</si>
  <si>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</si>
  <si>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</si>
  <si>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</si>
  <si>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</si>
  <si>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</si>
  <si>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</si>
  <si>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</si>
  <si>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</si>
  <si>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</si>
  <si>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</si>
  <si>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</si>
  <si>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</si>
  <si>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</si>
  <si>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</si>
  <si>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</si>
  <si>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</si>
  <si>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</si>
  <si>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</si>
  <si>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</si>
  <si>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</si>
  <si>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</si>
  <si>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</si>
  <si>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</si>
  <si>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</si>
  <si>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</si>
  <si>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</si>
  <si>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</si>
  <si>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</si>
  <si>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</si>
  <si>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</si>
  <si>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</si>
  <si>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</si>
  <si>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</si>
  <si>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</si>
  <si>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</si>
  <si>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</si>
  <si>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</si>
  <si>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</si>
  <si>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</si>
  <si>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</si>
  <si>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</si>
  <si>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</si>
  <si>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</si>
  <si>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</si>
  <si>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</si>
  <si>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</si>
  <si>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</si>
  <si>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</si>
  <si>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</si>
  <si>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</si>
  <si>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</si>
  <si>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</si>
  <si>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</si>
  <si>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</si>
  <si>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</si>
  <si>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</si>
  <si>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</si>
  <si>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</si>
  <si>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</si>
  <si>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</si>
  <si>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</si>
  <si>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</si>
  <si>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</si>
  <si>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</si>
  <si>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</si>
  <si>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</si>
  <si>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</si>
  <si>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</si>
  <si>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</si>
  <si>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</si>
  <si>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</si>
  <si>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</si>
  <si>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</si>
  <si>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</si>
  <si>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</si>
  <si>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</si>
  <si>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</si>
  <si>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</si>
  <si>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</si>
  <si>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</si>
  <si>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</si>
  <si>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</si>
  <si>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</si>
  <si>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</si>
  <si>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</si>
  <si>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</si>
  <si>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</si>
  <si>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</si>
  <si>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</si>
  <si>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</si>
  <si>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</si>
  <si>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</si>
  <si>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</si>
  <si>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</si>
  <si>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</si>
  <si>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</si>
  <si>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</si>
  <si>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</si>
  <si>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</si>
  <si>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</si>
  <si>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</si>
  <si>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</si>
  <si>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</si>
  <si>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</si>
  <si>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</si>
  <si>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</si>
  <si>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</si>
  <si>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</si>
  <si>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</si>
  <si>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</si>
  <si>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</si>
  <si>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</si>
  <si>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</si>
  <si>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</si>
  <si>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</si>
  <si>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</si>
  <si>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</si>
  <si>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</si>
  <si>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</si>
  <si>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</si>
  <si>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</si>
  <si>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</si>
  <si>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</si>
  <si>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</si>
  <si>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</si>
  <si>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</si>
  <si>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</si>
  <si>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</si>
  <si>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</si>
  <si>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</si>
  <si>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</si>
  <si>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</si>
  <si>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</si>
  <si>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</si>
  <si>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</si>
  <si>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</si>
  <si>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</si>
  <si>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</si>
  <si>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</si>
  <si>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</si>
  <si>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</si>
  <si>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</si>
  <si>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</si>
  <si>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</si>
  <si>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</si>
  <si>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</si>
  <si>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</si>
  <si>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</si>
  <si>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</si>
  <si>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</si>
  <si>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</si>
  <si>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</si>
  <si>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</si>
  <si>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</si>
  <si>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</si>
  <si>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</si>
  <si>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</si>
  <si>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</si>
  <si>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</si>
  <si>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</si>
  <si>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</si>
  <si>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</si>
  <si>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</si>
  <si>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</si>
  <si>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</si>
  <si>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</si>
  <si>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</si>
  <si>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</si>
  <si>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</si>
  <si>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</si>
  <si>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</si>
  <si>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</si>
  <si>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</si>
  <si>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</si>
  <si>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</si>
  <si>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</si>
  <si>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</si>
  <si>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</si>
  <si>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</si>
  <si>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</si>
  <si>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</si>
  <si>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</si>
  <si>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</si>
  <si>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</si>
  <si>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</si>
  <si>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</si>
  <si>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</si>
  <si>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</si>
  <si>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</si>
  <si>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</si>
  <si>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</si>
  <si>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</si>
  <si>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</si>
  <si>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</si>
  <si>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</si>
  <si>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</si>
  <si>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</si>
  <si>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</si>
  <si>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</si>
  <si>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</si>
  <si>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</si>
  <si>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</si>
  <si>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</si>
  <si>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</si>
  <si>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</si>
  <si>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</si>
  <si>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</si>
  <si>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</si>
  <si>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</si>
  <si>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</si>
  <si>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</si>
  <si>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</si>
  <si>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</si>
  <si>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</si>
  <si>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</si>
  <si>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</si>
  <si>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</si>
  <si>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</si>
  <si>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</si>
  <si>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</si>
  <si>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</si>
  <si>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</si>
  <si>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</si>
  <si>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</si>
  <si>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</si>
  <si>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</si>
  <si>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</si>
  <si>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</si>
  <si>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</si>
  <si>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</si>
  <si>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</si>
  <si>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</si>
  <si>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</si>
  <si>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</si>
  <si>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</si>
  <si>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</si>
  <si>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</si>
  <si>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</si>
  <si>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</si>
  <si>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</si>
  <si>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</si>
  <si>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</si>
  <si>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</si>
  <si>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</si>
  <si>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</si>
  <si>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</si>
  <si>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</si>
  <si>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</si>
  <si>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</si>
  <si>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</si>
  <si>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</si>
  <si>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</si>
  <si>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</si>
  <si>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</si>
  <si>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</si>
  <si>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</si>
  <si>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</si>
  <si>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</si>
  <si>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</si>
  <si>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</si>
  <si>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</si>
  <si>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</si>
  <si>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</si>
  <si>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</si>
  <si>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</si>
  <si>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</si>
  <si>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</si>
  <si>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</si>
  <si>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</si>
  <si>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</si>
  <si>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</si>
  <si>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</si>
  <si>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</si>
  <si>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</si>
  <si>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</si>
  <si>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</si>
  <si>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</si>
  <si>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</si>
  <si>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</si>
  <si>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</si>
  <si>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</si>
  <si>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</si>
  <si>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</si>
  <si>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</si>
  <si>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</si>
  <si>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</si>
  <si>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</si>
  <si>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</si>
  <si>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</si>
  <si>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</si>
  <si>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</si>
  <si>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</si>
  <si>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</si>
  <si>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</si>
  <si>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</si>
  <si>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</si>
  <si>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</si>
  <si>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</si>
  <si>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</si>
  <si>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</si>
  <si>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</si>
  <si>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</si>
  <si>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</si>
  <si>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</si>
  <si>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</si>
  <si>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</si>
  <si>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</si>
  <si>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</si>
  <si>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</si>
  <si>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</si>
  <si>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</si>
  <si>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</si>
  <si>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</si>
  <si>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</si>
  <si>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</si>
  <si>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</si>
  <si>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</si>
  <si>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</si>
  <si>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</si>
  <si>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</si>
  <si>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</si>
  <si>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</si>
  <si>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</si>
  <si>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</si>
  <si>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</si>
  <si>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</si>
  <si>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</si>
  <si>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</si>
  <si>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</si>
  <si>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</si>
  <si>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</si>
  <si>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</si>
  <si>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</si>
  <si>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</si>
  <si>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</si>
  <si>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</si>
  <si>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</si>
  <si>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</si>
  <si>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</si>
  <si>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</si>
  <si>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</si>
  <si>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</si>
  <si>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</si>
  <si>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</si>
  <si>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</si>
  <si>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</si>
  <si>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</si>
  <si>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</si>
  <si>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</si>
  <si>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</si>
  <si>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</si>
  <si>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</si>
  <si>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</si>
  <si>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</si>
  <si>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</si>
  <si>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</si>
  <si>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</si>
  <si>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</si>
  <si>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</si>
  <si>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</si>
  <si>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</si>
  <si>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</si>
  <si>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</si>
  <si>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</si>
  <si>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</si>
  <si>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</si>
  <si>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</si>
  <si>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</si>
  <si>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</si>
  <si>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</si>
  <si>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</si>
  <si>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</si>
  <si>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</si>
  <si>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</si>
  <si>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</si>
  <si>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</si>
  <si>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</si>
  <si>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</si>
  <si>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</si>
  <si>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</si>
  <si>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</si>
  <si>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</si>
  <si>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</si>
  <si>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</si>
  <si>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</si>
  <si>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</si>
  <si>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</si>
  <si>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</si>
  <si>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</si>
  <si>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</si>
  <si>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</si>
  <si>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</si>
  <si>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</si>
  <si>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</si>
  <si>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</si>
  <si>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</si>
  <si>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</si>
  <si>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</si>
  <si>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</si>
  <si>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</si>
  <si>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</si>
  <si>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</si>
  <si>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</si>
  <si>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</si>
  <si>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</si>
  <si>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</si>
  <si>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</si>
  <si>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</si>
  <si>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</si>
  <si>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</si>
  <si>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</si>
  <si>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</si>
  <si>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</si>
  <si>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</si>
  <si>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</si>
  <si>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</si>
  <si>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</si>
  <si>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</si>
  <si>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</si>
  <si>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</si>
  <si>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</si>
  <si>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</si>
  <si>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</si>
  <si>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</si>
  <si>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</si>
  <si>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</si>
  <si>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</si>
  <si>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</si>
  <si>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</si>
  <si>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</si>
  <si>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</si>
  <si>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</si>
  <si>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</si>
  <si>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</si>
  <si>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</si>
  <si>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</si>
  <si>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</si>
  <si>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</si>
  <si>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</si>
  <si>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</si>
  <si>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</si>
  <si>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</si>
  <si>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</si>
  <si>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</si>
  <si>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</si>
  <si>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</si>
  <si>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</si>
  <si>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</si>
  <si>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</si>
  <si>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</si>
  <si>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</si>
  <si>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</si>
  <si>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</si>
  <si>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</si>
  <si>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</si>
  <si>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</si>
  <si>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</si>
  <si>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</si>
  <si>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</si>
  <si>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</si>
  <si>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</si>
  <si>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</si>
  <si>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</si>
  <si>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</si>
  <si>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</si>
  <si>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</si>
  <si>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</si>
  <si>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</si>
  <si>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</si>
  <si>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</si>
  <si>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</si>
  <si>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</si>
  <si>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</si>
  <si>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</si>
  <si>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</si>
  <si>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</si>
  <si>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</si>
  <si>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</si>
  <si>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</si>
  <si>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</si>
  <si>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</si>
  <si>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</si>
  <si>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</si>
  <si>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</si>
  <si>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</si>
  <si>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</si>
  <si>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</si>
  <si>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</si>
  <si>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</si>
  <si>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</si>
  <si>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</si>
  <si>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</si>
  <si>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</si>
  <si>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</si>
  <si>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</si>
  <si>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</si>
  <si>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</si>
  <si>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</si>
  <si>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</si>
  <si>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</si>
  <si>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</si>
  <si>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</si>
  <si>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</si>
  <si>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</si>
  <si>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</si>
  <si>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</si>
  <si>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</si>
  <si>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</si>
  <si>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</si>
  <si>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</si>
  <si>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</si>
  <si>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</si>
  <si>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</si>
  <si>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</si>
  <si>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</si>
  <si>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</si>
  <si>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</si>
  <si>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</si>
  <si>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</si>
  <si>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</si>
  <si>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</si>
  <si>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</si>
  <si>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</si>
  <si>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</si>
  <si>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</si>
  <si>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</si>
  <si>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</si>
  <si>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</si>
  <si>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</si>
  <si>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</si>
  <si>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</si>
  <si>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</si>
  <si>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</si>
  <si>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</si>
  <si>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</si>
  <si>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</si>
  <si>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</si>
  <si>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</si>
  <si>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</si>
  <si>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</si>
  <si>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</si>
  <si>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</si>
  <si>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</si>
  <si>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</si>
  <si>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</si>
  <si>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</si>
  <si>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</si>
  <si>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</si>
  <si>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</si>
  <si>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</si>
  <si>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</si>
  <si>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</si>
  <si>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</si>
  <si>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</si>
  <si>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</si>
  <si>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</si>
  <si>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</si>
  <si>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</si>
  <si>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</si>
  <si>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</si>
  <si>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</si>
  <si>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</si>
  <si>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</si>
  <si>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</si>
  <si>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</si>
  <si>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</si>
  <si>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</si>
  <si>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</si>
  <si>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</si>
  <si>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</si>
  <si>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</si>
  <si>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</si>
  <si>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</si>
  <si>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</si>
  <si>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</si>
  <si>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</si>
  <si>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</si>
  <si>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</si>
  <si>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</si>
  <si>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</si>
  <si>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</si>
  <si>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</si>
  <si>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</si>
  <si>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</si>
  <si>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</si>
  <si>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</si>
  <si>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</si>
  <si>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</si>
  <si>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</si>
  <si>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</si>
  <si>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</si>
  <si>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</si>
  <si>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</si>
  <si>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</si>
  <si>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</si>
  <si>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</si>
  <si>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</si>
  <si>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</si>
  <si>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</si>
  <si>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</si>
  <si>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</si>
  <si>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</si>
  <si>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</si>
  <si>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</si>
  <si>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</si>
  <si>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</si>
  <si>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</si>
  <si>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</si>
  <si>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</si>
  <si>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</si>
  <si>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</si>
  <si>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</si>
  <si>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</si>
  <si>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</si>
  <si>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</si>
  <si>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</si>
  <si>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</si>
  <si>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</si>
  <si>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</si>
  <si>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</si>
  <si>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</si>
  <si>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</si>
  <si>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</si>
  <si>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</si>
  <si>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</si>
  <si>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</si>
  <si>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</si>
  <si>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</si>
  <si>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</si>
  <si>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</si>
  <si>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</si>
  <si>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</si>
  <si>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</si>
  <si>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</si>
  <si>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</si>
  <si>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</si>
  <si>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</si>
  <si>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</si>
  <si>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</si>
  <si>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</si>
  <si>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</si>
  <si>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</si>
  <si>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</si>
  <si>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</si>
  <si>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</si>
  <si>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</si>
  <si>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</si>
  <si>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</si>
  <si>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</si>
  <si>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</si>
  <si>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</si>
  <si>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</si>
  <si>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</si>
  <si>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</si>
  <si>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</si>
  <si>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</si>
  <si>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</si>
  <si>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</si>
  <si>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</si>
  <si>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</si>
  <si>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</si>
  <si>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</si>
  <si>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</si>
  <si>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</si>
  <si>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</si>
  <si>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</si>
  <si>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</si>
  <si>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</si>
  <si>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</si>
  <si>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</si>
  <si>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</si>
  <si>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</si>
  <si>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</si>
  <si>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</si>
  <si>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</si>
  <si>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</si>
  <si>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</si>
  <si>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</si>
  <si>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</si>
  <si>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</si>
  <si>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</si>
  <si>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</si>
  <si>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</si>
  <si>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</si>
  <si>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</si>
  <si>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</si>
  <si>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</si>
  <si>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</si>
  <si>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</si>
  <si>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</si>
  <si>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</si>
  <si>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</si>
  <si>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</si>
  <si>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</si>
  <si>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</si>
  <si>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</si>
  <si>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</si>
  <si>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</si>
  <si>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</si>
  <si>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</si>
  <si>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</si>
  <si>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</si>
  <si>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</si>
  <si>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</si>
  <si>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</si>
  <si>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</si>
  <si>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</si>
  <si>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</si>
  <si>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</si>
  <si>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</si>
  <si>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</si>
  <si>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</si>
  <si>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</si>
  <si>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</si>
  <si>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</si>
  <si>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</si>
  <si>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</si>
  <si>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</si>
  <si>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</si>
  <si>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</si>
  <si>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</si>
  <si>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</si>
  <si>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</si>
  <si>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</si>
  <si>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</si>
  <si>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</si>
  <si>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</si>
  <si>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</si>
  <si>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</si>
  <si>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</si>
  <si>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</si>
  <si>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</si>
  <si>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</si>
  <si>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</si>
  <si>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</si>
  <si>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</si>
  <si>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</si>
  <si>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</si>
  <si>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</si>
  <si>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</si>
  <si>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</si>
  <si>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</si>
  <si>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</si>
  <si>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</si>
  <si>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</si>
  <si>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</si>
  <si>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</si>
  <si>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</si>
  <si>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</si>
  <si>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</si>
  <si>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</si>
  <si>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</si>
  <si>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</si>
  <si>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</si>
  <si>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</si>
  <si>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</si>
  <si>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</si>
  <si>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</si>
  <si>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</si>
  <si>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</si>
  <si>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</si>
  <si>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</si>
  <si>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</si>
  <si>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</si>
  <si>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</si>
  <si>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</si>
  <si>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</si>
  <si>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</si>
  <si>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</si>
  <si>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</si>
  <si>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</si>
  <si>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</si>
  <si>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</si>
  <si>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</si>
  <si>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</si>
  <si>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</si>
  <si>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</si>
  <si>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</si>
  <si>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</si>
  <si>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</si>
  <si>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</si>
  <si>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</si>
  <si>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</si>
  <si>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</si>
  <si>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</si>
  <si>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</si>
  <si>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</si>
  <si>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</si>
  <si>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</si>
  <si>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</si>
  <si>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</si>
  <si>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</si>
  <si>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</si>
  <si>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</si>
  <si>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</si>
  <si>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</si>
  <si>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</si>
  <si>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</si>
  <si>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</si>
  <si>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</si>
  <si>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</si>
  <si>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</si>
  <si>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</si>
  <si>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</si>
  <si>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</si>
  <si>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</si>
  <si>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</si>
  <si>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</si>
  <si>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</si>
  <si>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</si>
  <si>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</si>
  <si>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</si>
  <si>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</si>
  <si>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</si>
  <si>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</si>
  <si>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</si>
  <si>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</si>
  <si>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</si>
  <si>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</si>
  <si>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</si>
  <si>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</si>
  <si>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</si>
  <si>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</si>
  <si>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</si>
  <si>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</si>
  <si>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</si>
  <si>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</si>
  <si>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</si>
  <si>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</si>
  <si>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</si>
  <si>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</si>
  <si>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</si>
  <si>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</si>
  <si>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</si>
  <si>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</si>
  <si>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</si>
  <si>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</si>
  <si>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</si>
  <si>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</si>
  <si>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</si>
  <si>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</si>
  <si>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</si>
  <si>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</si>
  <si>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</si>
  <si>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</si>
  <si>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</si>
  <si>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</si>
  <si>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</si>
  <si>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</si>
  <si>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</si>
  <si>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</si>
  <si>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</si>
  <si>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</si>
  <si>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</si>
  <si>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</si>
  <si>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</si>
  <si>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</si>
  <si>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</si>
  <si>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</si>
  <si>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</si>
  <si>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</si>
  <si>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</si>
  <si>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</si>
  <si>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</si>
  <si>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</si>
  <si>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</si>
  <si>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</si>
  <si>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</si>
  <si>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</si>
  <si>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</si>
  <si>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</si>
  <si>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</si>
  <si>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</si>
  <si>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</si>
  <si>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</si>
  <si>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</si>
  <si>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</si>
  <si>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</si>
  <si>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</si>
  <si>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</si>
  <si>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</si>
  <si>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</si>
  <si>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</si>
  <si>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</si>
  <si>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</si>
  <si>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</si>
  <si>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</si>
  <si>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</si>
  <si>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</si>
  <si>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</si>
  <si>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</si>
  <si>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</si>
  <si>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</si>
  <si>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</si>
  <si>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</si>
  <si>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</si>
  <si>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</si>
  <si>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</si>
  <si>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</si>
  <si>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</si>
  <si>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</si>
  <si>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</si>
  <si>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</si>
  <si>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</si>
  <si>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</si>
  <si>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</si>
  <si>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</si>
  <si>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</si>
  <si>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</si>
  <si>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</si>
  <si>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</si>
  <si>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</si>
  <si>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</si>
  <si>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</si>
  <si>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</si>
  <si>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</si>
  <si>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</si>
  <si>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</si>
  <si>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</si>
  <si>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</si>
  <si>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</si>
  <si>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</si>
  <si>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</si>
  <si>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</si>
  <si>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</si>
  <si>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</si>
  <si>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</si>
  <si>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</si>
  <si>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</si>
  <si>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</si>
  <si>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</si>
  <si>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</si>
  <si>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</si>
  <si>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</si>
  <si>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</si>
  <si>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</si>
  <si>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</si>
  <si>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</si>
  <si>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</si>
  <si>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</si>
  <si>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</si>
  <si>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</si>
  <si>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</si>
  <si>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</si>
  <si>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</si>
  <si>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</si>
  <si>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</si>
  <si>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</si>
  <si>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</si>
  <si>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</si>
  <si>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</si>
  <si>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</si>
  <si>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</si>
  <si>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</si>
  <si>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</si>
  <si>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</si>
  <si>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</si>
  <si>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</si>
  <si>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</si>
  <si>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</si>
  <si>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</si>
  <si>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</si>
  <si>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</si>
  <si>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</si>
  <si>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</si>
  <si>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</si>
  <si>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</si>
  <si>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</si>
  <si>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</si>
  <si>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</si>
  <si>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</si>
  <si>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</si>
  <si>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</si>
  <si>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</si>
  <si>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</si>
  <si>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</si>
  <si>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</si>
  <si>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</si>
  <si>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</si>
  <si>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</si>
  <si>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</si>
  <si>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</si>
  <si>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</si>
  <si>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</si>
  <si>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</si>
  <si>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</si>
  <si>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</si>
  <si>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</si>
  <si>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</si>
  <si>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</si>
  <si>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</si>
  <si>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</si>
  <si>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</si>
  <si>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</si>
  <si>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</si>
  <si>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</si>
  <si>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</si>
  <si>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</si>
  <si>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</si>
  <si>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</si>
  <si>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</si>
  <si>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</si>
  <si>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</si>
  <si>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</si>
  <si>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</si>
  <si>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</si>
  <si>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</si>
  <si>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</si>
  <si>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</si>
  <si>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</si>
  <si>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</si>
  <si>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</si>
  <si>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</si>
  <si>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</si>
  <si>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</si>
  <si>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</si>
  <si>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</si>
  <si>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</si>
  <si>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</si>
  <si>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</si>
  <si>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</si>
  <si>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</si>
  <si>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</si>
  <si>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</si>
  <si>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</si>
  <si>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</si>
  <si>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</si>
  <si>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</si>
  <si>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</si>
  <si>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</si>
  <si>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</si>
  <si>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</si>
  <si>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</si>
  <si>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</si>
  <si>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</si>
  <si>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</si>
  <si>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</si>
  <si>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</si>
  <si>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</si>
  <si>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</si>
  <si>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</si>
  <si>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</si>
  <si>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</si>
  <si>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</si>
  <si>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</si>
  <si>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</si>
  <si>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</si>
  <si>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</si>
  <si>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</si>
  <si>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</si>
  <si>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</si>
  <si>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</si>
  <si>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</si>
  <si>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</si>
  <si>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</si>
  <si>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</si>
  <si>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</si>
  <si>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</si>
  <si>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</si>
  <si>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</si>
  <si>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</si>
  <si>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</si>
  <si>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</si>
  <si>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</si>
  <si>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</si>
  <si>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</si>
  <si>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</si>
  <si>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</si>
  <si>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</si>
  <si>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</si>
  <si>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</si>
  <si>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</si>
  <si>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</si>
  <si>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</si>
  <si>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</si>
  <si>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</si>
  <si>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</si>
  <si>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</si>
  <si>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</si>
  <si>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</si>
  <si>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</si>
  <si>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</si>
  <si>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</si>
  <si>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</si>
  <si>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</si>
  <si>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</si>
  <si>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</si>
  <si>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</si>
  <si>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</si>
  <si>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</si>
  <si>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</si>
  <si>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</si>
  <si>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</si>
  <si>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</si>
  <si>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</si>
  <si>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</si>
  <si>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</si>
  <si>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</si>
  <si>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</si>
  <si>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</si>
  <si>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</si>
  <si>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</si>
  <si>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</si>
  <si>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</si>
  <si>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</si>
  <si>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</si>
  <si>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</si>
  <si>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</si>
  <si>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</si>
  <si>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</si>
  <si>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</si>
  <si>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</si>
  <si>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</si>
  <si>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</si>
  <si>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</si>
  <si>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</si>
  <si>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</si>
  <si>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</si>
  <si>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</si>
  <si>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</si>
  <si>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</si>
  <si>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</si>
  <si>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</si>
  <si>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</si>
  <si>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</si>
  <si>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</si>
  <si>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</si>
  <si>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</si>
  <si>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</si>
  <si>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</si>
  <si>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</si>
  <si>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</si>
  <si>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</si>
  <si>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</si>
  <si>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</si>
  <si>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</si>
  <si>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</si>
  <si>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</si>
  <si>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</si>
  <si>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</si>
  <si>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</si>
  <si>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</si>
  <si>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</si>
  <si>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</si>
  <si>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</si>
  <si>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</si>
  <si>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</si>
  <si>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</si>
  <si>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</si>
  <si>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</si>
  <si>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</si>
  <si>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</si>
  <si>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</si>
  <si>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</si>
  <si>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</si>
  <si>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</si>
  <si>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</si>
  <si>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</si>
  <si>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</si>
  <si>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</si>
  <si>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</si>
  <si>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</si>
  <si>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</si>
  <si>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</si>
  <si>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</si>
  <si>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</si>
  <si>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</si>
  <si>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</si>
  <si>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</si>
  <si>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</si>
  <si>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</si>
  <si>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</si>
  <si>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</si>
  <si>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</si>
  <si>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</si>
  <si>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</si>
  <si>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</si>
  <si>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</si>
  <si>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</si>
  <si>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</si>
  <si>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</si>
  <si>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</si>
  <si>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</si>
  <si>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</si>
  <si>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</si>
  <si>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</si>
  <si>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</si>
  <si>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</si>
  <si>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</si>
  <si>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</si>
  <si>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</si>
  <si>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</si>
  <si>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</si>
  <si>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</si>
  <si>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</si>
  <si>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</si>
  <si>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</si>
  <si>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</si>
  <si>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</si>
  <si>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</si>
  <si>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</si>
  <si>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</si>
  <si>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</si>
  <si>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</si>
  <si>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</si>
  <si>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</si>
  <si>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</si>
  <si>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</si>
  <si>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</si>
  <si>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</si>
  <si>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</si>
  <si>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</si>
  <si>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</si>
  <si>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</si>
  <si>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</si>
  <si>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</si>
  <si>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</si>
  <si>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</si>
  <si>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</si>
  <si>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</si>
  <si>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</si>
  <si>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</si>
  <si>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</si>
  <si>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</si>
  <si>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</si>
  <si>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</si>
  <si>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</si>
  <si>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</si>
  <si>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</si>
  <si>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</si>
  <si>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</si>
  <si>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</si>
  <si>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</si>
  <si>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</si>
  <si>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</si>
  <si>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</si>
  <si>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</si>
  <si>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</si>
  <si>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</si>
  <si>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</si>
  <si>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</si>
  <si>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</si>
  <si>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</si>
  <si>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</si>
  <si>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</si>
  <si>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</si>
  <si>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</si>
  <si>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</si>
  <si>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</si>
  <si>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</si>
  <si>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</si>
  <si>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</si>
  <si>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</si>
  <si>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</si>
  <si>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</si>
  <si>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</si>
  <si>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</si>
  <si>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</si>
  <si>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</si>
  <si>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</si>
  <si>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</si>
  <si>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</si>
  <si>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</si>
  <si>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</si>
  <si>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</si>
  <si>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</si>
  <si>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</si>
  <si>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</si>
  <si>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</si>
  <si>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</si>
  <si>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</si>
  <si>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</si>
  <si>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</si>
  <si>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</si>
  <si>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</si>
  <si>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</si>
  <si>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</si>
  <si>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</si>
  <si>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</si>
  <si>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</si>
  <si>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</si>
  <si>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</si>
  <si>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</si>
  <si>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</si>
  <si>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</si>
  <si>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</si>
  <si>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</si>
  <si>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</si>
  <si>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</si>
  <si>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</si>
  <si>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</si>
  <si>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</si>
  <si>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</si>
  <si>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</si>
  <si>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</si>
  <si>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</si>
  <si>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</si>
  <si>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</si>
  <si>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</si>
  <si>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</si>
  <si>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</si>
  <si>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</si>
  <si>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</si>
  <si>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</si>
  <si>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</si>
  <si>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</si>
  <si>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</si>
  <si>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</si>
  <si>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</si>
  <si>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</si>
  <si>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</si>
  <si>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</si>
  <si>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</si>
  <si>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</si>
  <si>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</si>
  <si>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</si>
  <si>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</si>
  <si>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</si>
  <si>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</si>
  <si>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</si>
  <si>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</si>
  <si>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</si>
  <si>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</si>
  <si>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</si>
  <si>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</si>
  <si>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</si>
  <si>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</si>
  <si>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</si>
  <si>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</si>
  <si>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</si>
  <si>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</si>
  <si>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</si>
  <si>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</si>
  <si>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</si>
  <si>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</si>
  <si>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</si>
  <si>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</si>
  <si>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</si>
  <si>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</si>
  <si>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</si>
  <si>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</si>
  <si>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</si>
  <si>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</si>
  <si>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</si>
  <si>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</si>
  <si>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</si>
  <si>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</si>
  <si>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</si>
  <si>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</si>
  <si>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</si>
  <si>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</si>
  <si>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</si>
  <si>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</si>
  <si>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</si>
  <si>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</si>
  <si>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</si>
  <si>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</si>
  <si>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</si>
  <si>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</si>
  <si>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</si>
  <si>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</si>
  <si>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</si>
  <si>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</si>
  <si>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</si>
  <si>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</si>
  <si>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</si>
  <si>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</si>
  <si>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</si>
  <si>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</si>
  <si>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</si>
  <si>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</si>
  <si>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</si>
  <si>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</si>
  <si>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</si>
  <si>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</si>
  <si>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</si>
  <si>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</si>
  <si>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</si>
  <si>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</si>
  <si>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</si>
  <si>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</si>
  <si>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</si>
  <si>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</si>
  <si>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</si>
  <si>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</si>
  <si>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</si>
  <si>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</si>
  <si>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</si>
  <si>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</si>
  <si>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</si>
  <si>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</si>
  <si>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</si>
  <si>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</si>
  <si>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</si>
  <si>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</si>
  <si>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</si>
  <si>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</si>
  <si>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</si>
  <si>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</si>
  <si>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</si>
  <si>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</si>
  <si>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</si>
  <si>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</si>
  <si>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</si>
  <si>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</si>
  <si>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</si>
  <si>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</si>
  <si>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</si>
  <si>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</si>
  <si>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</si>
  <si>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</si>
  <si>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</si>
  <si>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</si>
  <si>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</si>
  <si>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</si>
  <si>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</si>
  <si>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</si>
  <si>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</si>
  <si>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</si>
  <si>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</si>
  <si>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</si>
  <si>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</si>
  <si>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</si>
  <si>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</si>
  <si>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</si>
  <si>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</si>
  <si>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</si>
  <si>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</si>
  <si>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</si>
  <si>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</si>
  <si>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</si>
  <si>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</si>
  <si>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</si>
  <si>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</si>
  <si>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</si>
  <si>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</si>
  <si>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</si>
  <si>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</si>
  <si>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</si>
  <si>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</si>
  <si>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</si>
  <si>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</si>
  <si>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</si>
  <si>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</si>
  <si>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</si>
  <si>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</si>
  <si>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</si>
  <si>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</si>
  <si>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</si>
  <si>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</si>
  <si>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</si>
  <si>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</si>
  <si>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</si>
  <si>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</si>
  <si>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</si>
  <si>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</si>
  <si>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</si>
  <si>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</si>
  <si>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</si>
  <si>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</si>
  <si>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</si>
  <si>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</si>
  <si>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</si>
  <si>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</si>
  <si>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</si>
  <si>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</si>
  <si>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</si>
  <si>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</si>
  <si>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</si>
  <si>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</si>
  <si>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</si>
  <si>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</si>
  <si>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</si>
  <si>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</si>
  <si>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</si>
  <si>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</si>
  <si>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</si>
  <si>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</si>
  <si>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</si>
  <si>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</si>
  <si>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</si>
  <si>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</si>
  <si>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</si>
  <si>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</si>
  <si>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</si>
  <si>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</si>
  <si>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</si>
  <si>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</si>
  <si>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</si>
  <si>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</si>
  <si>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</si>
  <si>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</si>
  <si>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</si>
  <si>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</si>
  <si>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</si>
  <si>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</si>
  <si>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</si>
  <si>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</si>
  <si>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</si>
  <si>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</si>
  <si>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</si>
  <si>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</si>
  <si>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</si>
  <si>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</si>
  <si>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</si>
  <si>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</si>
  <si>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</si>
  <si>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</si>
  <si>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</si>
  <si>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</si>
  <si>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</si>
  <si>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</si>
  <si>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</si>
  <si>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</si>
  <si>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</si>
  <si>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</si>
  <si>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</si>
  <si>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</si>
  <si>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</si>
  <si>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</si>
  <si>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</si>
  <si>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</si>
  <si>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</si>
  <si>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</si>
  <si>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</si>
  <si>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</si>
  <si>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</si>
  <si>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</si>
  <si>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</si>
  <si>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</si>
  <si>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</si>
  <si>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</si>
  <si>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</si>
  <si>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</si>
  <si>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</si>
  <si>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</si>
  <si>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</si>
  <si>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</si>
  <si>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</si>
  <si>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</si>
  <si>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</si>
  <si>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</si>
  <si>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</si>
  <si>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</si>
  <si>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</si>
  <si>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</si>
  <si>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</si>
  <si>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</si>
  <si>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</si>
  <si>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</si>
  <si>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</si>
  <si>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</si>
  <si>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</si>
  <si>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</si>
  <si>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</si>
  <si>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</si>
  <si>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</si>
  <si>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</si>
  <si>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</si>
  <si>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</si>
  <si>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</si>
  <si>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</si>
  <si>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</si>
  <si>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</si>
  <si>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</si>
  <si>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</si>
  <si>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</si>
  <si>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</si>
  <si>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</si>
  <si>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</si>
  <si>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</si>
  <si>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</si>
  <si>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</si>
  <si>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</si>
  <si>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</si>
  <si>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</si>
  <si>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</si>
  <si>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</si>
  <si>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</si>
  <si>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</si>
  <si>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</si>
  <si>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</si>
  <si>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</si>
  <si>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</si>
  <si>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</si>
  <si>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</si>
  <si>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</si>
  <si>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</si>
  <si>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</si>
  <si>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</si>
  <si>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</si>
  <si>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</si>
  <si>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</si>
  <si>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</si>
  <si>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</si>
  <si>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</si>
  <si>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</si>
  <si>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</si>
  <si>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</si>
  <si>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</si>
  <si>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</si>
  <si>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</si>
  <si>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</si>
  <si>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</si>
  <si>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</si>
  <si>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</si>
  <si>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</si>
  <si>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</si>
  <si>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</si>
  <si>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</si>
  <si>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</si>
  <si>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</si>
  <si>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</si>
  <si>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</si>
  <si>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</si>
  <si>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</si>
  <si>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</si>
  <si>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</si>
  <si>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</si>
  <si>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</si>
  <si>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</si>
  <si>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</si>
  <si>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</si>
  <si>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</si>
  <si>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</si>
  <si>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</si>
  <si>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</si>
  <si>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</si>
  <si>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</si>
  <si>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</si>
  <si>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</si>
  <si>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</si>
  <si>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</si>
  <si>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</si>
  <si>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</si>
  <si>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</si>
  <si>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</si>
  <si>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</si>
  <si>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</si>
  <si>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</si>
  <si>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</si>
  <si>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</si>
  <si>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</si>
  <si>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</si>
  <si>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</si>
  <si>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</si>
  <si>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</si>
  <si>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</si>
  <si>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</si>
  <si>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</si>
  <si>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</si>
  <si>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</si>
  <si>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</si>
  <si>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</si>
  <si>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</si>
  <si>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</si>
  <si>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</si>
  <si>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</si>
  <si>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</si>
  <si>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</si>
  <si>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</si>
  <si>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</si>
  <si>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</si>
  <si>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</si>
  <si>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</si>
  <si>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</si>
  <si>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</si>
  <si>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</si>
  <si>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</si>
  <si>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</si>
  <si>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</si>
  <si>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</si>
  <si>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</si>
  <si>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</si>
  <si>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</si>
  <si>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</si>
  <si>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</si>
  <si>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</si>
  <si>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</si>
  <si>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</si>
  <si>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</si>
  <si>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</si>
  <si>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</si>
  <si>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</si>
  <si>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</si>
  <si>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</si>
  <si>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</si>
  <si>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</si>
  <si>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</si>
  <si>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</si>
  <si>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</si>
  <si>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</si>
  <si>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</si>
  <si>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</si>
  <si>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</si>
  <si>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</si>
  <si>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</si>
  <si>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</si>
  <si>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</si>
  <si>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</si>
  <si>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</si>
  <si>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</si>
  <si>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</si>
  <si>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</si>
  <si>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</si>
  <si>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</si>
  <si>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</si>
  <si>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</si>
  <si>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</si>
  <si>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</si>
  <si>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</si>
  <si>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</si>
  <si>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</si>
  <si>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</si>
  <si>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</si>
  <si>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</si>
  <si>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</si>
  <si>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</si>
  <si>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</si>
  <si>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</si>
  <si>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</si>
  <si>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</si>
  <si>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</si>
  <si>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</si>
  <si>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</si>
  <si>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</si>
  <si>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</si>
  <si>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</si>
  <si>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</si>
  <si>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</si>
  <si>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</si>
  <si>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</si>
  <si>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</si>
  <si>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</si>
  <si>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</si>
  <si>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</si>
  <si>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</si>
  <si>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</si>
  <si>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</si>
  <si>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</si>
  <si>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</si>
  <si>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</si>
  <si>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</si>
  <si>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</si>
  <si>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</si>
  <si>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</si>
  <si>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</si>
  <si>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</si>
  <si>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</si>
  <si>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</si>
  <si>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</si>
  <si>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</si>
  <si>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</si>
  <si>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</si>
  <si>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</si>
  <si>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</si>
  <si>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</si>
  <si>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</si>
  <si>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</si>
  <si>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</si>
  <si>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</si>
  <si>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</si>
  <si>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</si>
  <si>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</si>
  <si>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</si>
  <si>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</si>
  <si>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</si>
  <si>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</si>
  <si>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</si>
  <si>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</si>
  <si>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</si>
  <si>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</si>
  <si>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</si>
  <si>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</si>
  <si>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</si>
  <si>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</si>
  <si>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</si>
  <si>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</si>
  <si>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</si>
  <si>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</si>
  <si>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</si>
  <si>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</si>
  <si>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</si>
  <si>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</si>
  <si>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</si>
  <si>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</si>
  <si>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</si>
  <si>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</si>
  <si>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</si>
  <si>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</si>
  <si>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</si>
  <si>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</si>
  <si>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</si>
  <si>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</si>
  <si>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</si>
  <si>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</si>
  <si>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</si>
  <si>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</si>
  <si>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</si>
  <si>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</si>
  <si>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</si>
  <si>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</si>
  <si>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</si>
  <si>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</si>
  <si>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</si>
  <si>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</si>
  <si>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</si>
  <si>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</si>
  <si>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</si>
  <si>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</si>
  <si>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</si>
  <si>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</si>
  <si>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</si>
  <si>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</si>
  <si>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</si>
  <si>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</si>
  <si>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</si>
  <si>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</si>
  <si>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</si>
  <si>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</si>
  <si>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</si>
  <si>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</si>
  <si>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</si>
  <si>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</si>
  <si>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</si>
  <si>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</si>
  <si>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</si>
  <si>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</si>
  <si>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</si>
  <si>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</si>
  <si>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</si>
  <si>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</si>
  <si>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</si>
  <si>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</si>
  <si>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</si>
  <si>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</si>
  <si>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</si>
  <si>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</si>
  <si>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</si>
  <si>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</si>
  <si>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</si>
  <si>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</si>
  <si>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</si>
  <si>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</si>
  <si>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</si>
  <si>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</si>
  <si>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</si>
  <si>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</si>
  <si>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</si>
  <si>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</si>
  <si>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</si>
  <si>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</si>
  <si>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</si>
  <si>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</si>
  <si>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</si>
  <si>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</si>
  <si>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</si>
  <si>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</si>
  <si>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</si>
  <si>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</si>
  <si>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</si>
  <si>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</si>
  <si>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</si>
  <si>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</si>
  <si>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</si>
  <si>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</si>
  <si>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</si>
  <si>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</si>
  <si>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</si>
  <si>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</si>
  <si>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</si>
  <si>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</si>
  <si>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</si>
  <si>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</si>
  <si>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</si>
  <si>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</si>
  <si>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</si>
  <si>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</si>
  <si>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</si>
  <si>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</si>
  <si>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</si>
  <si>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</si>
  <si>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</si>
  <si>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</si>
  <si>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</si>
  <si>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</si>
  <si>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</si>
  <si>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</si>
  <si>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</si>
  <si>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</si>
  <si>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</si>
  <si>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</si>
  <si>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</si>
  <si>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</si>
  <si>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</si>
  <si>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</si>
  <si>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</si>
  <si>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</si>
  <si>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</si>
  <si>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</si>
  <si>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</si>
  <si>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</si>
  <si>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</si>
  <si>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</si>
  <si>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</si>
  <si>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</si>
  <si>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</si>
  <si>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</si>
  <si>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</si>
  <si>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</si>
  <si>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</si>
  <si>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</si>
  <si>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</si>
  <si>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</si>
  <si>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</si>
  <si>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</si>
  <si>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</si>
  <si>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</si>
  <si>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</si>
  <si>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</si>
  <si>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</si>
  <si>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</si>
  <si>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</si>
  <si>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</si>
  <si>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</si>
  <si>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</si>
  <si>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</si>
  <si>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</si>
  <si>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</si>
  <si>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</si>
  <si>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</si>
  <si>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</si>
  <si>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</si>
  <si>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</si>
  <si>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</si>
  <si>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</si>
  <si>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</si>
  <si>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</si>
  <si>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</si>
  <si>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</si>
  <si>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</si>
  <si>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</si>
  <si>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</si>
  <si>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</si>
  <si>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</si>
  <si>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</si>
  <si>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</si>
  <si>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</si>
  <si>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</si>
  <si>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</si>
  <si>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</si>
  <si>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</si>
  <si>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</si>
  <si>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</si>
  <si>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</si>
  <si>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</si>
  <si>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</si>
  <si>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</si>
  <si>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</si>
  <si>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</si>
  <si>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</si>
  <si>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</si>
  <si>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</si>
  <si>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</si>
  <si>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</si>
  <si>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</si>
  <si>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</si>
  <si>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</si>
  <si>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</si>
  <si>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</si>
  <si>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</si>
  <si>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</si>
  <si>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</si>
  <si>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</si>
  <si>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</si>
  <si>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</si>
  <si>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</si>
  <si>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</si>
  <si>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</si>
  <si>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</si>
  <si>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</si>
  <si>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</si>
  <si>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</si>
  <si>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</si>
  <si>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</si>
  <si>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</si>
  <si>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</si>
  <si>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</si>
  <si>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</si>
  <si>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</si>
  <si>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</si>
  <si>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</si>
  <si>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</si>
  <si>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</si>
  <si>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</si>
  <si>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</si>
  <si>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</si>
  <si>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</si>
  <si>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</si>
  <si>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</si>
  <si>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</si>
  <si>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</si>
  <si>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</si>
  <si>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</si>
  <si>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</si>
  <si>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</si>
  <si>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</si>
  <si>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</si>
  <si>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</si>
  <si>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</si>
  <si>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</si>
  <si>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</si>
  <si>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</si>
  <si>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</si>
  <si>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</si>
  <si>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</si>
  <si>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</si>
  <si>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</si>
  <si>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</si>
  <si>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</si>
  <si>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</si>
  <si>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</si>
  <si>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</si>
  <si>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</si>
  <si>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</si>
  <si>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</si>
  <si>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</si>
  <si>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</si>
  <si>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</si>
  <si>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</si>
  <si>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</si>
  <si>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</si>
  <si>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</si>
  <si>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</si>
  <si>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</si>
  <si>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</si>
  <si>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</si>
  <si>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</si>
  <si>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</si>
  <si>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</si>
  <si>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</si>
  <si>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</si>
  <si>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</si>
  <si>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</si>
  <si>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</si>
  <si>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</si>
  <si>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</si>
  <si>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</si>
  <si>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</si>
  <si>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</si>
  <si>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</si>
  <si>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</si>
  <si>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</si>
  <si>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</si>
  <si>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</si>
  <si>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</si>
  <si>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</si>
  <si>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</si>
  <si>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</si>
  <si>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</si>
  <si>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</si>
  <si>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</si>
  <si>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</si>
  <si>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</si>
  <si>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</si>
  <si>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</si>
  <si>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</si>
  <si>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</si>
  <si>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</si>
  <si>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</si>
  <si>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</si>
  <si>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</si>
  <si>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</si>
  <si>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</si>
  <si>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</si>
  <si>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</si>
  <si>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</si>
  <si>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</si>
  <si>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</si>
  <si>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</si>
  <si>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</si>
  <si>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</si>
  <si>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</si>
  <si>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</si>
  <si>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</si>
  <si>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</si>
  <si>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</si>
  <si>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</si>
  <si>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</si>
  <si>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</si>
  <si>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</si>
  <si>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</si>
  <si>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</si>
  <si>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</si>
  <si>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</si>
  <si>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</si>
  <si>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</si>
  <si>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</si>
  <si>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</si>
  <si>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</si>
  <si>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</si>
  <si>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</si>
  <si>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</si>
  <si>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</si>
  <si>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</si>
  <si>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</si>
  <si>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</si>
  <si>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</si>
  <si>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</si>
  <si>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</si>
  <si>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</si>
  <si>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</si>
  <si>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</si>
  <si>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</si>
  <si>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</si>
  <si>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</si>
  <si>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</si>
  <si>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</si>
  <si>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</si>
  <si>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</si>
  <si>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</si>
  <si>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</si>
  <si>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</si>
  <si>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</si>
  <si>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</si>
  <si>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</si>
  <si>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</si>
  <si>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</si>
  <si>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</si>
  <si>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</si>
  <si>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</si>
  <si>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</si>
  <si>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</si>
  <si>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</si>
  <si>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</si>
  <si>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</si>
  <si>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</si>
  <si>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</si>
  <si>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</si>
  <si>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</si>
  <si>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</si>
  <si>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</si>
  <si>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</si>
  <si>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</si>
  <si>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</si>
  <si>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</si>
  <si>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</si>
  <si>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</si>
  <si>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</si>
  <si>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</si>
  <si>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</si>
  <si>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</si>
  <si>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</si>
  <si>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</si>
  <si>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</si>
  <si>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</si>
  <si>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</si>
  <si>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</si>
  <si>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</si>
  <si>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</si>
  <si>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</si>
  <si>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</si>
  <si>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</si>
  <si>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</si>
  <si>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</si>
  <si>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</si>
  <si>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</si>
  <si>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</si>
  <si>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</si>
  <si>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</si>
  <si>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</si>
  <si>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</si>
  <si>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</si>
  <si>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</si>
  <si>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</si>
  <si>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</si>
  <si>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</si>
  <si>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</si>
  <si>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</si>
  <si>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</si>
  <si>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</si>
  <si>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</si>
  <si>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</si>
  <si>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</si>
  <si>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</si>
  <si>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</si>
  <si>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</si>
  <si>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</si>
  <si>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</si>
  <si>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</si>
  <si>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</si>
  <si>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</si>
  <si>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</si>
  <si>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</si>
  <si>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</si>
  <si>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</si>
  <si>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</si>
  <si>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</si>
  <si>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</si>
  <si>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</si>
  <si>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</si>
  <si>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</si>
  <si>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</si>
  <si>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</si>
  <si>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</si>
  <si>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</si>
  <si>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</si>
  <si>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</si>
  <si>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</si>
  <si>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</si>
  <si>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</si>
  <si>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</si>
  <si>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</si>
  <si>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</si>
  <si>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</si>
  <si>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</si>
  <si>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</si>
  <si>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</si>
  <si>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</si>
  <si>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</si>
  <si>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</si>
  <si>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</si>
  <si>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</si>
  <si>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</si>
  <si>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</si>
  <si>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</si>
  <si>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</si>
  <si>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</si>
  <si>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</si>
  <si>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</si>
  <si>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</si>
  <si>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</si>
  <si>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</si>
  <si>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</si>
  <si>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</si>
  <si>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</si>
  <si>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</si>
  <si>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</si>
  <si>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</si>
  <si>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</si>
  <si>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</si>
  <si>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</si>
  <si>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</si>
  <si>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</si>
  <si>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</si>
  <si>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</si>
  <si>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</si>
  <si>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</si>
  <si>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</si>
  <si>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</si>
  <si>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</si>
  <si>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</si>
  <si>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</si>
  <si>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</si>
  <si>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</si>
  <si>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</si>
  <si>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</si>
  <si>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</si>
  <si>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</si>
  <si>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</si>
  <si>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</si>
  <si>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</si>
  <si>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</si>
  <si>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</si>
  <si>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</si>
  <si>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</si>
  <si>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</si>
  <si>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</si>
  <si>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</si>
  <si>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</si>
  <si>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</si>
  <si>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</si>
  <si>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</si>
  <si>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</si>
  <si>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</si>
  <si>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</si>
  <si>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</si>
  <si>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</si>
  <si>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</si>
  <si>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</si>
  <si>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</si>
  <si>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</si>
  <si>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</si>
  <si>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</si>
  <si>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</si>
  <si>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</si>
  <si>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</si>
  <si>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</si>
  <si>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</si>
  <si>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</si>
  <si>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</si>
  <si>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</si>
  <si>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</si>
  <si>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</si>
  <si>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</si>
  <si>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</si>
  <si>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</si>
  <si>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</si>
  <si>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</si>
  <si>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</si>
  <si>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</si>
  <si>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</si>
  <si>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</si>
  <si>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</si>
  <si>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</si>
  <si>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</si>
  <si>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</si>
  <si>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</si>
  <si>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</si>
  <si>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</si>
  <si>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</si>
  <si>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</si>
  <si>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</si>
  <si>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</si>
  <si>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</si>
  <si>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</si>
  <si>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</si>
  <si>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</si>
  <si>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</si>
  <si>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</si>
  <si>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</si>
  <si>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</si>
  <si>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</si>
  <si>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</si>
  <si>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</si>
  <si>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</si>
  <si>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</si>
  <si>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</si>
  <si>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</si>
  <si>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</si>
  <si>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</si>
  <si>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</si>
  <si>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</si>
  <si>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</si>
  <si>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</si>
  <si>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</si>
  <si>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</si>
  <si>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</si>
  <si>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</si>
  <si>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</si>
  <si>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</si>
  <si>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</si>
  <si>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</si>
  <si>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</si>
  <si>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</si>
  <si>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</si>
  <si>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</si>
  <si>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</si>
  <si>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</si>
  <si>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</si>
  <si>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</si>
  <si>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</si>
  <si>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</si>
  <si>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</si>
  <si>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</si>
  <si>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</si>
  <si>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</si>
  <si>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</si>
  <si>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</si>
  <si>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</si>
  <si>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</si>
  <si>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</si>
  <si>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</si>
  <si>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</si>
  <si>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</si>
  <si>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</si>
  <si>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</si>
  <si>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</si>
  <si>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</si>
  <si>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</si>
  <si>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</si>
  <si>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</si>
  <si>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</si>
  <si>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</si>
  <si>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</si>
  <si>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</si>
  <si>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</si>
  <si>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</si>
  <si>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</si>
  <si>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</si>
  <si>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</si>
  <si>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</si>
  <si>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</si>
  <si>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</si>
  <si>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</si>
  <si>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</si>
  <si>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</si>
  <si>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</si>
  <si>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</si>
  <si>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</si>
  <si>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</si>
  <si>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</si>
  <si>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</si>
  <si>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</si>
  <si>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</si>
  <si>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</si>
  <si>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</si>
  <si>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</si>
  <si>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</si>
  <si>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</si>
  <si>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</si>
  <si>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</si>
  <si>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</si>
  <si>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</si>
  <si>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</si>
  <si>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</si>
  <si>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</si>
  <si>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</si>
  <si>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</si>
  <si>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</si>
  <si>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</si>
  <si>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</si>
  <si>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</si>
  <si>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</si>
  <si>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</si>
  <si>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</si>
  <si>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</si>
  <si>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</si>
  <si>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</si>
  <si>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</si>
  <si>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</si>
  <si>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</si>
  <si>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</si>
  <si>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</si>
  <si>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</si>
  <si>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</si>
  <si>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</si>
  <si>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</si>
  <si>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</si>
  <si>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</si>
  <si>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</si>
  <si>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</si>
  <si>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</si>
  <si>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</si>
  <si>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</si>
  <si>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</si>
  <si>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</si>
  <si>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</si>
  <si>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</si>
  <si>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</si>
  <si>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</si>
  <si>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</si>
  <si>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</si>
  <si>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</si>
  <si>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</si>
  <si>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</si>
  <si>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</si>
  <si>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</si>
  <si>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</si>
  <si>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</si>
  <si>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</si>
  <si>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</si>
  <si>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</si>
  <si>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</si>
  <si>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</si>
  <si>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</si>
  <si>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</si>
  <si>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</si>
  <si>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</si>
  <si>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</si>
  <si>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</si>
  <si>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</si>
  <si>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</si>
  <si>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</si>
  <si>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</si>
  <si>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</si>
  <si>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</si>
  <si>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</si>
  <si>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</si>
  <si>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</si>
  <si>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</si>
  <si>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</si>
  <si>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</si>
  <si>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</si>
  <si>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</si>
  <si>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</si>
  <si>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</si>
  <si>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</si>
  <si>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</si>
  <si>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</si>
  <si>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</si>
  <si>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</si>
  <si>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</si>
  <si>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</si>
  <si>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</si>
  <si>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</si>
  <si>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</si>
  <si>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</si>
  <si>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</si>
  <si>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</si>
  <si>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</si>
  <si>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</si>
  <si>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</si>
  <si>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</si>
  <si>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</si>
  <si>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</si>
  <si>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</si>
  <si>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</si>
  <si>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</si>
  <si>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</si>
  <si>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</si>
  <si>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</si>
  <si>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</si>
  <si>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</si>
  <si>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</si>
  <si>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</si>
  <si>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</si>
  <si>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</si>
  <si>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</si>
  <si>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</si>
  <si>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</si>
  <si>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</si>
  <si>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</si>
  <si>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</si>
  <si>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</si>
  <si>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</si>
  <si>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</si>
  <si>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</si>
  <si>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</si>
  <si>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</si>
  <si>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</si>
  <si>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</si>
  <si>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</si>
  <si>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</si>
  <si>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</si>
  <si>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</si>
  <si>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</si>
  <si>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</si>
  <si>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</si>
  <si>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</si>
  <si>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</si>
  <si>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</si>
  <si>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</si>
  <si>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</si>
  <si>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</si>
  <si>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</si>
  <si>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</si>
  <si>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</si>
  <si>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</si>
  <si>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</si>
  <si>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</si>
  <si>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</si>
  <si>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</si>
  <si>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</si>
  <si>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</si>
  <si>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</si>
  <si>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</si>
  <si>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</si>
  <si>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</si>
  <si>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</si>
  <si>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</si>
  <si>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</si>
  <si>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</si>
  <si>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</si>
  <si>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</si>
  <si>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</si>
  <si>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</si>
  <si>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</si>
  <si>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</si>
  <si>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</si>
  <si>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</si>
  <si>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</si>
  <si>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</si>
  <si>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</si>
  <si>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</si>
  <si>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</si>
  <si>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</si>
  <si>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</si>
  <si>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</si>
  <si>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</si>
  <si>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</si>
  <si>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</si>
  <si>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</si>
  <si>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</si>
  <si>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</si>
  <si>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</si>
  <si>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</si>
  <si>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</si>
  <si>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</si>
  <si>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</si>
  <si>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</si>
  <si>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</si>
  <si>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</si>
  <si>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</si>
  <si>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</si>
  <si>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</si>
  <si>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</si>
  <si>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</si>
  <si>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</si>
  <si>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</si>
  <si>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</si>
  <si>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</si>
  <si>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</si>
  <si>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</si>
  <si>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</si>
  <si>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</si>
  <si>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</si>
  <si>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</si>
  <si>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</si>
  <si>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</si>
  <si>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</si>
  <si>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</si>
  <si>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</si>
  <si>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</si>
  <si>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</si>
  <si>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</si>
  <si>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</si>
  <si>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</si>
  <si>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</si>
  <si>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</si>
  <si>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</si>
  <si>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</si>
  <si>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</si>
  <si>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</si>
  <si>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</si>
  <si>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</si>
  <si>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</si>
  <si>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</si>
  <si>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</si>
  <si>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</si>
  <si>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</si>
  <si>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</si>
  <si>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</si>
  <si>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</si>
  <si>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</si>
  <si>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</si>
  <si>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</si>
  <si>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</si>
  <si>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</si>
  <si>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</si>
  <si>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</si>
  <si>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</si>
  <si>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</si>
  <si>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</si>
  <si>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</si>
  <si>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</si>
  <si>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</si>
  <si>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</si>
  <si>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</si>
  <si>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</si>
  <si>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</si>
  <si>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</si>
  <si>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</si>
  <si>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</si>
  <si>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</si>
  <si>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</si>
  <si>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</si>
  <si>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</si>
  <si>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</si>
  <si>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</si>
  <si>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</si>
  <si>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</si>
  <si>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</si>
  <si>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</si>
  <si>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</si>
  <si>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</si>
  <si>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</si>
  <si>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</si>
  <si>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</si>
  <si>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</si>
  <si>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</si>
  <si>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</si>
  <si>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</si>
  <si>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</si>
  <si>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</si>
  <si>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</si>
  <si>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</si>
  <si>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</si>
  <si>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</si>
  <si>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</si>
  <si>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</si>
  <si>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</si>
  <si>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</si>
  <si>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</si>
  <si>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</si>
  <si>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</si>
  <si>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</si>
  <si>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</si>
  <si>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</si>
  <si>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</si>
  <si>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</si>
  <si>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</si>
  <si>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</si>
  <si>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</si>
  <si>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</si>
  <si>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</si>
  <si>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</si>
  <si>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</si>
  <si>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</si>
  <si>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</si>
  <si>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</si>
  <si>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</si>
  <si>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</si>
  <si>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</si>
  <si>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</si>
  <si>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</si>
  <si>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</si>
  <si>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</si>
  <si>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</si>
  <si>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</si>
  <si>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</si>
  <si>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</si>
  <si>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</si>
  <si>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</si>
  <si>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</si>
  <si>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</si>
  <si>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</si>
  <si>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</si>
  <si>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</si>
  <si>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</si>
  <si>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</si>
  <si>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</si>
  <si>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</si>
  <si>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</si>
  <si>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</si>
  <si>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</si>
  <si>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</si>
  <si>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</si>
  <si>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</si>
  <si>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</si>
  <si>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</si>
  <si>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</si>
  <si>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</si>
  <si>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</si>
  <si>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</si>
  <si>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</si>
  <si>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</si>
  <si>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</si>
  <si>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</si>
  <si>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</si>
  <si>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</si>
  <si>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</si>
  <si>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</si>
  <si>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</si>
  <si>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</si>
  <si>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</si>
  <si>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</si>
  <si>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</si>
  <si>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</si>
  <si>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</si>
  <si>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</si>
  <si>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</si>
  <si>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</si>
  <si>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</si>
  <si>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</si>
  <si>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</si>
  <si>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</si>
  <si>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</si>
  <si>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</si>
  <si>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</si>
  <si>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</si>
  <si>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</si>
  <si>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</si>
  <si>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</si>
  <si>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</si>
  <si>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</si>
  <si>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</si>
  <si>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</si>
  <si>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</si>
  <si>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</si>
  <si>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</si>
  <si>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</si>
  <si>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</si>
  <si>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</si>
  <si>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</si>
  <si>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</si>
  <si>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</si>
  <si>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</si>
  <si>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</si>
  <si>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</si>
  <si>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</si>
  <si>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</si>
  <si>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</si>
  <si>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</si>
  <si>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</si>
  <si>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</si>
  <si>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</si>
  <si>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</si>
  <si>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</si>
  <si>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</si>
  <si>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</si>
  <si>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</si>
  <si>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</si>
  <si>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</si>
  <si>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</si>
  <si>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</si>
  <si>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</si>
  <si>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</si>
  <si>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</si>
  <si>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</si>
  <si>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</si>
  <si>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</si>
  <si>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</si>
  <si>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</si>
  <si>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</si>
  <si>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</si>
  <si>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</si>
  <si>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</si>
  <si>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</si>
  <si>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</si>
  <si>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</si>
  <si>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</si>
  <si>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</si>
  <si>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</si>
  <si>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</si>
  <si>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</si>
  <si>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</si>
  <si>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</si>
  <si>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</si>
  <si>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</si>
  <si>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</si>
  <si>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</si>
  <si>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</si>
  <si>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</si>
  <si>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</si>
  <si>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</si>
  <si>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</si>
  <si>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</si>
  <si>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</si>
  <si>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</si>
  <si>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</si>
  <si>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</si>
  <si>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</si>
  <si>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</si>
  <si>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</si>
  <si>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</si>
  <si>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</si>
  <si>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</si>
  <si>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</si>
  <si>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</si>
  <si>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</si>
  <si>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</si>
  <si>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</si>
  <si>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</si>
  <si>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</si>
  <si>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</si>
  <si>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</si>
  <si>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</si>
  <si>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</si>
  <si>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</si>
  <si>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</si>
  <si>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</si>
  <si>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</si>
  <si>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</si>
  <si>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</si>
  <si>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</si>
  <si>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</si>
  <si>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</si>
  <si>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</si>
  <si>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</si>
  <si>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</si>
  <si>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</si>
  <si>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</si>
  <si>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</si>
  <si>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</si>
  <si>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</si>
  <si>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</si>
  <si>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</si>
  <si>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</si>
  <si>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</si>
  <si>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</si>
  <si>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</si>
  <si>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</si>
  <si>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</si>
  <si>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</si>
  <si>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</si>
  <si>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</si>
  <si>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</si>
  <si>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</si>
  <si>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</si>
  <si>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</si>
  <si>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</si>
  <si>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</si>
  <si>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</si>
  <si>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</si>
  <si>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</si>
  <si>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</si>
  <si>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</si>
  <si>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</si>
  <si>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</si>
  <si>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</si>
  <si>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</si>
  <si>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</si>
  <si>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</si>
  <si>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</si>
  <si>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</si>
  <si>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</si>
  <si>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</si>
  <si>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</si>
  <si>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</si>
  <si>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</si>
  <si>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</si>
  <si>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</si>
  <si>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</si>
  <si>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</si>
  <si>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</si>
  <si>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</si>
  <si>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</si>
  <si>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</si>
  <si>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</si>
  <si>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</si>
  <si>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</si>
  <si>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</si>
  <si>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</si>
  <si>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</si>
  <si>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</si>
  <si>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</si>
  <si>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</si>
  <si>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</si>
  <si>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</si>
  <si>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</si>
  <si>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</si>
  <si>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</si>
  <si>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</si>
  <si>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</si>
  <si>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</si>
  <si>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</si>
  <si>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</si>
  <si>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</si>
  <si>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</si>
  <si>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</si>
  <si>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</si>
  <si>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</si>
  <si>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</si>
  <si>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</si>
  <si>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</si>
  <si>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</si>
  <si>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</si>
  <si>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</si>
  <si>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</si>
  <si>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</si>
  <si>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</si>
  <si>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</si>
  <si>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</si>
  <si>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</si>
  <si>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</si>
  <si>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</si>
  <si>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</si>
  <si>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</si>
  <si>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</si>
  <si>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</si>
  <si>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</si>
  <si>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</si>
  <si>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</si>
  <si>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</si>
  <si>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</si>
  <si>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</si>
  <si>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</si>
  <si>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</si>
  <si>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</si>
  <si>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</si>
  <si>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</si>
  <si>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</si>
  <si>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</si>
  <si>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</si>
  <si>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</si>
  <si>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</si>
  <si>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</si>
  <si>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</si>
  <si>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</si>
  <si>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</si>
  <si>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</si>
  <si>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</si>
  <si>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</si>
  <si>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</si>
  <si>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</si>
  <si>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</si>
  <si>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</si>
  <si>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</si>
  <si>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</si>
  <si>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</si>
  <si>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</si>
  <si>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</si>
  <si>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</si>
  <si>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</si>
  <si>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</si>
  <si>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</si>
  <si>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</si>
  <si>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</si>
  <si>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</si>
  <si>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</si>
  <si>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</si>
  <si>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</si>
  <si>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</si>
  <si>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</si>
  <si>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</si>
  <si>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</si>
  <si>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</si>
  <si>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</si>
  <si>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</si>
  <si>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</si>
  <si>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</si>
  <si>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</si>
  <si>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</si>
  <si>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</si>
  <si>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</si>
  <si>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</si>
  <si>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</si>
  <si>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</si>
  <si>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</si>
  <si>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</si>
  <si>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</si>
  <si>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</si>
  <si>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</si>
  <si>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</si>
  <si>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</si>
  <si>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</si>
  <si>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</si>
  <si>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</si>
  <si>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</si>
  <si>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</si>
  <si>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</si>
  <si>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</si>
  <si>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</si>
  <si>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</si>
  <si>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</si>
  <si>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</si>
  <si>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</si>
  <si>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</si>
  <si>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</si>
  <si>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</si>
  <si>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</si>
  <si>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</si>
  <si>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</si>
  <si>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</si>
  <si>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</si>
  <si>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</si>
  <si>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</si>
  <si>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</si>
  <si>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</si>
  <si>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</si>
  <si>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</si>
  <si>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</si>
  <si>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</si>
  <si>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</si>
  <si>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</si>
  <si>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</si>
  <si>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</si>
  <si>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</si>
  <si>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</si>
  <si>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</si>
  <si>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</si>
  <si>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</si>
  <si>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</si>
  <si>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</si>
  <si>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</si>
  <si>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</si>
  <si>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</si>
  <si>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</si>
  <si>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</si>
  <si>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</si>
  <si>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</si>
  <si>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</si>
  <si>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</si>
  <si>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</si>
  <si>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</si>
  <si>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</si>
  <si>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</si>
  <si>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</si>
  <si>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</si>
  <si>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</si>
  <si>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</si>
  <si>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</si>
  <si>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</si>
  <si>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</si>
  <si>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</si>
  <si>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</si>
  <si>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</si>
  <si>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</si>
  <si>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</si>
  <si>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</si>
  <si>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</si>
  <si>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</si>
  <si>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</si>
  <si>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</si>
  <si>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</si>
  <si>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</si>
  <si>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</si>
  <si>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</si>
  <si>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</si>
  <si>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</si>
  <si>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</si>
  <si>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</si>
  <si>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</si>
  <si>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</si>
  <si>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</si>
  <si>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</si>
  <si>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</si>
  <si>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</si>
  <si>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</si>
  <si>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</si>
  <si>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</si>
  <si>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</si>
  <si>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</si>
  <si>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</si>
  <si>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</si>
  <si>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</si>
  <si>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</si>
  <si>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</si>
  <si>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</si>
  <si>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</si>
  <si>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</si>
  <si>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</si>
  <si>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</si>
  <si>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</si>
  <si>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</si>
  <si>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</si>
  <si>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</si>
  <si>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</si>
  <si>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</si>
  <si>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</si>
  <si>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</si>
  <si>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</si>
  <si>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</si>
  <si>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</si>
  <si>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</si>
  <si>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</si>
  <si>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</si>
  <si>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</si>
  <si>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</si>
  <si>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</si>
  <si>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</si>
  <si>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</si>
  <si>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</si>
  <si>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</si>
  <si>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</si>
  <si>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</si>
  <si>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</si>
  <si>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</si>
  <si>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</si>
  <si>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</si>
  <si>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</si>
  <si>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</si>
  <si>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</si>
  <si>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</si>
  <si>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</si>
  <si>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</si>
  <si>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</si>
  <si>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</si>
  <si>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</si>
  <si>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</si>
  <si>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</si>
  <si>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</si>
  <si>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</si>
  <si>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</si>
  <si>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</si>
  <si>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</si>
  <si>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</si>
  <si>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</si>
  <si>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</si>
  <si>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</si>
  <si>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</si>
  <si>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</si>
  <si>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</si>
  <si>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</si>
  <si>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</si>
  <si>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</si>
  <si>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</si>
  <si>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</si>
  <si>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</si>
  <si>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</si>
  <si>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</si>
  <si>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</si>
  <si>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</si>
  <si>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</si>
  <si>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</si>
  <si>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</si>
  <si>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</si>
  <si>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</si>
  <si>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</si>
  <si>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</si>
  <si>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</si>
  <si>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</si>
  <si>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</si>
  <si>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</si>
  <si>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</si>
  <si>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</si>
  <si>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</si>
  <si>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</si>
  <si>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</si>
  <si>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</si>
  <si>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</si>
  <si>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</si>
  <si>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</si>
  <si>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</si>
  <si>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</si>
  <si>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</si>
  <si>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</si>
  <si>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</si>
  <si>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</si>
  <si>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</si>
  <si>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</si>
  <si>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</si>
  <si>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</si>
  <si>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</si>
  <si>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</si>
  <si>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</si>
  <si>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</si>
  <si>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</si>
  <si>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</si>
  <si>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</si>
  <si>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</si>
  <si>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</si>
  <si>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</si>
  <si>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</si>
  <si>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</si>
  <si>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</si>
  <si>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</si>
  <si>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</si>
  <si>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</si>
  <si>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</si>
  <si>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</si>
  <si>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</si>
  <si>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</si>
  <si>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</si>
  <si>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</si>
  <si>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</si>
  <si>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</si>
  <si>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</si>
  <si>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</si>
  <si>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</si>
  <si>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</si>
  <si>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</si>
  <si>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</si>
  <si>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</si>
  <si>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</si>
  <si>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</si>
  <si>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</si>
  <si>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</si>
  <si>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</si>
  <si>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</si>
  <si>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</si>
  <si>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</si>
  <si>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</si>
  <si>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</si>
  <si>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</si>
  <si>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</si>
  <si>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</si>
  <si>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</si>
  <si>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</si>
  <si>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</si>
  <si>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</si>
  <si>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</si>
  <si>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</si>
  <si>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</si>
  <si>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</si>
  <si>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</si>
  <si>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</si>
  <si>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</si>
  <si>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</si>
  <si>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</si>
  <si>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</si>
  <si>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</si>
  <si>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</si>
  <si>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</si>
  <si>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</si>
  <si>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</si>
  <si>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</si>
  <si>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</si>
  <si>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</si>
  <si>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</si>
  <si>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</si>
  <si>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</si>
  <si>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</si>
  <si>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</si>
  <si>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</si>
  <si>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</si>
  <si>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</si>
  <si>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</si>
  <si>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</si>
  <si>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</si>
  <si>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</si>
  <si>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</si>
  <si>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</si>
  <si>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</si>
  <si>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</si>
  <si>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</si>
  <si>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</si>
  <si>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</si>
  <si>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</si>
  <si>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</si>
  <si>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</si>
  <si>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</si>
  <si>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</si>
  <si>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</si>
  <si>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</si>
  <si>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</si>
  <si>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</si>
  <si>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</si>
  <si>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</si>
  <si>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</si>
  <si>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</si>
  <si>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</si>
  <si>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</si>
  <si>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</si>
  <si>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</si>
  <si>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</si>
  <si>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</si>
  <si>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</si>
  <si>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</si>
  <si>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</si>
  <si>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</si>
  <si>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</si>
  <si>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</si>
  <si>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</si>
  <si>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</si>
  <si>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</si>
  <si>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</si>
  <si>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</si>
  <si>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</si>
  <si>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</si>
  <si>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</si>
  <si>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</si>
  <si>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</si>
  <si>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</si>
  <si>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</si>
  <si>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</si>
  <si>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</si>
  <si>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</si>
  <si>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</si>
  <si>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</si>
  <si>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</si>
  <si>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</si>
  <si>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</si>
  <si>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</si>
  <si>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</si>
  <si>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</si>
  <si>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</si>
  <si>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</si>
  <si>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</si>
  <si>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</si>
  <si>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</si>
  <si>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</si>
  <si>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</si>
  <si>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</si>
  <si>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</si>
  <si>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</si>
  <si>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</si>
  <si>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</si>
  <si>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</si>
  <si>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</si>
  <si>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</si>
  <si>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</si>
  <si>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</si>
  <si>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</si>
  <si>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</si>
  <si>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</si>
  <si>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</si>
  <si>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</si>
  <si>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</si>
  <si>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</si>
  <si>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</si>
  <si>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</si>
  <si>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</si>
  <si>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</si>
  <si>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</si>
  <si>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</si>
  <si>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</si>
  <si>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</si>
  <si>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</si>
  <si>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</si>
  <si>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</si>
  <si>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</si>
  <si>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</si>
  <si>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</si>
  <si>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</si>
  <si>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</si>
  <si>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</si>
  <si>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</si>
  <si>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</si>
  <si>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</si>
  <si>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</si>
  <si>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</si>
  <si>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</si>
  <si>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</si>
  <si>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</si>
  <si>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</si>
  <si>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</si>
  <si>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</si>
  <si>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</si>
  <si>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</si>
  <si>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</si>
  <si>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</si>
  <si>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</si>
  <si>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</si>
  <si>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</si>
  <si>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</si>
  <si>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</si>
  <si>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</si>
  <si>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</si>
  <si>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</si>
  <si>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</si>
  <si>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</si>
  <si>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</si>
  <si>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</si>
  <si>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</si>
  <si>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</si>
  <si>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</si>
  <si>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</si>
  <si>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</si>
  <si>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</si>
  <si>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</si>
  <si>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</si>
  <si>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</si>
  <si>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</si>
  <si>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</si>
  <si>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</si>
  <si>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</si>
  <si>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</si>
  <si>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</si>
  <si>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</si>
  <si>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</si>
  <si>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</si>
  <si>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</si>
  <si>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</si>
  <si>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</si>
  <si>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</si>
  <si>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</si>
  <si>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</si>
  <si>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</si>
  <si>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</si>
  <si>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</si>
  <si>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</si>
  <si>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</si>
  <si>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</si>
  <si>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</si>
  <si>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</si>
  <si>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</si>
  <si>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</si>
  <si>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</si>
  <si>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</si>
  <si>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</si>
  <si>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</si>
  <si>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</si>
  <si>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</si>
  <si>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</si>
  <si>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</si>
  <si>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</si>
  <si>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</si>
  <si>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</si>
  <si>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</si>
  <si>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</si>
  <si>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</si>
  <si>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</si>
  <si>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</si>
  <si>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</si>
  <si>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</si>
  <si>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</si>
  <si>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</si>
  <si>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</si>
  <si>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</si>
  <si>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</si>
  <si>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</si>
  <si>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</si>
  <si>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</si>
  <si>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</si>
  <si>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</si>
  <si>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</si>
  <si>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</si>
  <si>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</si>
  <si>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</si>
  <si>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</si>
  <si>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</si>
  <si>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</si>
  <si>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</si>
  <si>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</si>
  <si>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</si>
  <si>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</si>
  <si>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</si>
  <si>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</si>
  <si>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</si>
  <si>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</si>
  <si>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</si>
  <si>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</si>
  <si>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</si>
  <si>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</si>
  <si>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</si>
  <si>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</si>
  <si>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</si>
  <si>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</si>
  <si>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</si>
  <si>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</si>
  <si>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</si>
  <si>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</si>
  <si>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</si>
  <si>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</si>
  <si>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</si>
  <si>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</si>
  <si>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</si>
  <si>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</si>
  <si>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</si>
  <si>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</si>
  <si>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</si>
  <si>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</si>
  <si>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</si>
  <si>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</si>
  <si>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</si>
  <si>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</si>
  <si>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</si>
  <si>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</si>
  <si>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</si>
  <si>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</si>
  <si>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</si>
  <si>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</si>
  <si>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</si>
  <si>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</si>
  <si>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</si>
  <si>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</si>
  <si>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</si>
  <si>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</si>
  <si>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</si>
  <si>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</si>
  <si>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</si>
  <si>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</si>
  <si>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</si>
  <si>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</si>
  <si>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</si>
  <si>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</si>
  <si>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</si>
  <si>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</si>
  <si>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</si>
  <si>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</si>
  <si>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</si>
  <si>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</si>
  <si>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</si>
  <si>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</si>
  <si>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</si>
  <si>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</si>
  <si>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</si>
  <si>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</si>
  <si>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</si>
  <si>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</si>
  <si>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</si>
  <si>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</si>
  <si>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</si>
  <si>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</si>
  <si>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</si>
  <si>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</si>
  <si>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</si>
  <si>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</si>
  <si>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</si>
  <si>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</si>
  <si>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</si>
  <si>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</si>
  <si>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</si>
  <si>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</si>
  <si>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</si>
  <si>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</si>
  <si>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</si>
  <si>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</si>
  <si>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</si>
  <si>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</si>
  <si>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</si>
  <si>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</si>
  <si>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</si>
  <si>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</si>
  <si>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</si>
  <si>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</si>
  <si>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</si>
  <si>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</si>
  <si>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</si>
  <si>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</si>
  <si>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</si>
  <si>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</si>
  <si>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</si>
  <si>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</si>
  <si>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</si>
  <si>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</si>
  <si>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</si>
  <si>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</si>
  <si>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</si>
  <si>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</si>
  <si>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</si>
  <si>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</si>
  <si>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</si>
  <si>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</si>
  <si>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</si>
  <si>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</si>
  <si>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</si>
  <si>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</si>
  <si>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</si>
  <si>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</si>
  <si>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</si>
  <si>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</si>
  <si>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</si>
  <si>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</si>
  <si>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</si>
  <si>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</si>
  <si>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</si>
  <si>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</si>
  <si>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</si>
  <si>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</si>
  <si>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</si>
  <si>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</si>
  <si>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</si>
  <si>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</si>
  <si>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</si>
  <si>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</si>
  <si>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</si>
  <si>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</si>
  <si>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</si>
  <si>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</si>
  <si>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</si>
  <si>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</si>
  <si>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</si>
  <si>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</si>
  <si>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</si>
  <si>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</si>
  <si>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</si>
  <si>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</si>
  <si>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</si>
  <si>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</si>
  <si>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</si>
  <si>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</si>
  <si>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</si>
  <si>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</si>
  <si>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</si>
  <si>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</si>
  <si>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</si>
  <si>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</si>
  <si>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</si>
  <si>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</si>
  <si>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</si>
  <si>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</si>
  <si>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</si>
  <si>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</si>
  <si>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</si>
  <si>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</si>
  <si>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</si>
  <si>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</si>
  <si>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</si>
  <si>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</si>
  <si>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</si>
  <si>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</si>
  <si>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</si>
  <si>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</si>
  <si>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</si>
  <si>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</si>
  <si>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</si>
  <si>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</si>
  <si>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</si>
  <si>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</si>
  <si>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</si>
  <si>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</si>
  <si>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</si>
  <si>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</si>
  <si>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</si>
  <si>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</si>
  <si>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</si>
  <si>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</si>
  <si>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</si>
  <si>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</si>
  <si>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</si>
  <si>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</si>
  <si>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</si>
  <si>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</si>
  <si>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</si>
  <si>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</si>
  <si>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</si>
  <si>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</si>
  <si>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</si>
  <si>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</si>
  <si>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</si>
  <si>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</si>
  <si>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</si>
  <si>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</si>
  <si>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</si>
  <si>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</si>
  <si>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</si>
  <si>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</si>
  <si>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</si>
  <si>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</si>
  <si>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</si>
  <si>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</si>
  <si>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</si>
  <si>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</si>
  <si>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</si>
  <si>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</si>
  <si>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</si>
  <si>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</si>
  <si>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</si>
  <si>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</si>
  <si>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</si>
  <si>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</si>
  <si>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</si>
  <si>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</si>
  <si>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</si>
  <si>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</si>
  <si>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</si>
  <si>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</si>
  <si>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</si>
  <si>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</si>
  <si>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</si>
  <si>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</si>
  <si>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</si>
  <si>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</si>
  <si>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</si>
  <si>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</si>
  <si>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</si>
  <si>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</si>
  <si>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</si>
  <si>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</si>
  <si>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</si>
  <si>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</si>
  <si>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</si>
  <si>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</si>
  <si>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</si>
  <si>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</si>
  <si>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</si>
  <si>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</si>
  <si>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</si>
  <si>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</si>
  <si>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</si>
  <si>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</si>
  <si>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</si>
  <si>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</si>
  <si>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</si>
  <si>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</si>
  <si>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</si>
  <si>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</si>
  <si>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</si>
  <si>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</si>
  <si>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</si>
  <si>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</si>
  <si>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</si>
  <si>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</si>
  <si>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</si>
  <si>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</si>
  <si>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</si>
  <si>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</si>
  <si>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</si>
  <si>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</si>
  <si>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</si>
  <si>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</si>
  <si>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</si>
  <si>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</si>
  <si>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</si>
  <si>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</si>
  <si>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</si>
  <si>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</si>
  <si>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</si>
  <si>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</si>
  <si>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</si>
  <si>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</si>
  <si>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</si>
  <si>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</si>
  <si>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</si>
  <si>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</si>
  <si>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</si>
  <si>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</si>
  <si>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</si>
  <si>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</si>
  <si>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</si>
  <si>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</si>
  <si>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</si>
  <si>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</si>
  <si>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</si>
  <si>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</si>
  <si>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</si>
  <si>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</si>
  <si>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</si>
  <si>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</si>
  <si>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</si>
  <si>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</si>
  <si>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</si>
  <si>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</si>
  <si>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</si>
  <si>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</si>
  <si>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</si>
  <si>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</si>
  <si>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</si>
  <si>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</si>
  <si>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</si>
  <si>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</si>
  <si>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</si>
  <si>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</si>
  <si>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</si>
  <si>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</si>
  <si>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</si>
  <si>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</si>
  <si>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</si>
  <si>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</si>
  <si>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</si>
  <si>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</si>
  <si>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</si>
  <si>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</si>
  <si>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</si>
  <si>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</si>
  <si>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</si>
  <si>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</si>
  <si>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</si>
  <si>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</si>
  <si>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</si>
  <si>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</si>
  <si>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</si>
  <si>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</si>
  <si>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</si>
  <si>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</si>
  <si>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</si>
  <si>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</si>
  <si>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</si>
  <si>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</si>
  <si>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</si>
  <si>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</si>
  <si>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</si>
  <si>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</si>
  <si>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</si>
  <si>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</si>
  <si>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</si>
  <si>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</si>
  <si>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</si>
  <si>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</si>
  <si>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</si>
  <si>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</si>
  <si>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</si>
  <si>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</si>
  <si>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</si>
  <si>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</si>
  <si>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</si>
  <si>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</si>
  <si>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</si>
  <si>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</si>
  <si>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</si>
  <si>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</si>
  <si>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</si>
  <si>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</si>
  <si>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</si>
  <si>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</si>
  <si>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</si>
  <si>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</si>
  <si>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</si>
  <si>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</si>
  <si>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</si>
  <si>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</si>
  <si>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</si>
  <si>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</si>
  <si>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</si>
  <si>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</si>
  <si>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</si>
  <si>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</si>
  <si>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</si>
  <si>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</si>
  <si>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</si>
  <si>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</si>
  <si>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</si>
  <si>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</si>
  <si>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</si>
  <si>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</si>
  <si>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</si>
  <si>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</si>
  <si>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</si>
  <si>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</si>
  <si>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</si>
  <si>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</si>
  <si>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</si>
  <si>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</si>
  <si>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</si>
  <si>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</si>
  <si>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</si>
  <si>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</si>
  <si>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</si>
  <si>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</si>
  <si>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</si>
  <si>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</si>
  <si>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</si>
  <si>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</si>
  <si>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</si>
  <si>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</si>
  <si>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</si>
  <si>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</si>
  <si>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</si>
  <si>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</si>
  <si>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</si>
  <si>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</si>
  <si>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</si>
  <si>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</si>
  <si>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</si>
  <si>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</si>
  <si>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</si>
  <si>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</si>
  <si>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</si>
  <si>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</si>
  <si>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</si>
  <si>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</si>
  <si>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</si>
  <si>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</si>
  <si>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</si>
  <si>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</si>
  <si>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</si>
  <si>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</si>
  <si>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</si>
  <si>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</si>
  <si>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</si>
  <si>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</si>
  <si>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</si>
  <si>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</si>
  <si>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</si>
  <si>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</si>
  <si>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</si>
  <si>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</si>
  <si>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</si>
  <si>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</si>
  <si>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</si>
  <si>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</si>
  <si>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</si>
  <si>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</si>
  <si>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</si>
  <si>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</si>
  <si>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</si>
  <si>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</si>
  <si>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</si>
  <si>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</si>
  <si>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</si>
  <si>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</si>
  <si>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</si>
  <si>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</si>
  <si>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</si>
  <si>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</si>
  <si>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</si>
  <si>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</si>
  <si>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</si>
  <si>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</si>
  <si>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</si>
  <si>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</si>
  <si>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</si>
  <si>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</si>
  <si>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</si>
  <si>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</si>
  <si>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</si>
  <si>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</si>
  <si>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</si>
  <si>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</si>
  <si>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</si>
  <si>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</si>
  <si>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</si>
  <si>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</si>
  <si>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</si>
  <si>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</si>
  <si>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</si>
  <si>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</si>
  <si>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</si>
  <si>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</si>
  <si>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</si>
  <si>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</si>
  <si>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</si>
  <si>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</si>
  <si>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</si>
  <si>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</si>
  <si>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</si>
  <si>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</si>
  <si>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</si>
  <si>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</si>
  <si>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</si>
  <si>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</si>
  <si>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</si>
  <si>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</si>
  <si>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</si>
  <si>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</si>
  <si>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</si>
  <si>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</si>
  <si>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</si>
  <si>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</si>
  <si>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</si>
  <si>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</si>
  <si>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</si>
  <si>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</si>
  <si>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</si>
  <si>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</si>
  <si>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</si>
  <si>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</si>
  <si>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</si>
  <si>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</si>
  <si>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</si>
  <si>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</si>
  <si>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</si>
  <si>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</si>
  <si>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</si>
  <si>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</si>
  <si>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</si>
  <si>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</si>
  <si>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</si>
  <si>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</si>
  <si>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</si>
  <si>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</si>
  <si>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</si>
  <si>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</si>
  <si>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</si>
  <si>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</si>
  <si>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</si>
  <si>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</si>
  <si>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</si>
  <si>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</si>
  <si>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</si>
  <si>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</si>
  <si>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</si>
  <si>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</si>
  <si>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</si>
  <si>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</si>
  <si>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</si>
  <si>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</si>
  <si>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</si>
  <si>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</si>
  <si>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</si>
  <si>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</si>
  <si>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</si>
  <si>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</si>
  <si>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</si>
  <si>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</si>
  <si>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</si>
  <si>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</si>
  <si>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</si>
  <si>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</si>
  <si>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</si>
  <si>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</si>
  <si>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</si>
  <si>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</si>
  <si>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</si>
  <si>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</si>
  <si>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</si>
  <si>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</si>
  <si>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</si>
  <si>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</si>
  <si>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</si>
  <si>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</si>
  <si>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</si>
  <si>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</si>
  <si>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</si>
  <si>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</si>
  <si>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</si>
  <si>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</si>
  <si>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</si>
  <si>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</si>
  <si>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</si>
  <si>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</si>
  <si>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</si>
  <si>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</si>
  <si>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</si>
  <si>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</si>
  <si>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</si>
  <si>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</si>
  <si>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</si>
  <si>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</si>
  <si>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</si>
  <si>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</si>
  <si>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</si>
  <si>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</si>
  <si>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</si>
  <si>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</si>
  <si>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</si>
  <si>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</si>
  <si>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</si>
  <si>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</si>
  <si>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</si>
  <si>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</si>
  <si>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</si>
  <si>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</si>
  <si>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</si>
  <si>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</si>
  <si>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</si>
  <si>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</si>
  <si>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</si>
  <si>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</si>
  <si>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</si>
  <si>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</si>
  <si>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</si>
  <si>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</si>
  <si>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</si>
  <si>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</si>
  <si>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</si>
  <si>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</si>
  <si>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</si>
  <si>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</si>
  <si>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</si>
  <si>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</si>
  <si>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</si>
  <si>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</si>
  <si>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</si>
  <si>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</si>
  <si>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</si>
  <si>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</si>
  <si>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</si>
  <si>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</si>
  <si>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</si>
  <si>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</si>
  <si>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</si>
  <si>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</si>
  <si>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</si>
  <si>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</si>
  <si>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</si>
  <si>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</si>
  <si>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</si>
  <si>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</si>
  <si>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</si>
  <si>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</si>
  <si>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</si>
  <si>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</si>
  <si>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</si>
  <si>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</si>
  <si>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</si>
  <si>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</si>
  <si>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</si>
  <si>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</si>
  <si>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</si>
  <si>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</si>
  <si>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</si>
  <si>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</si>
  <si>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</si>
  <si>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</si>
  <si>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</si>
  <si>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</si>
  <si>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</si>
  <si>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</si>
  <si>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</si>
  <si>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</si>
  <si>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</si>
  <si>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</si>
  <si>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</si>
  <si>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</si>
  <si>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</si>
  <si>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</si>
  <si>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</si>
  <si>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</si>
  <si>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</si>
  <si>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</si>
  <si>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</si>
  <si>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</si>
  <si>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</si>
  <si>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</si>
  <si>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</si>
  <si>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</si>
  <si>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</si>
  <si>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</si>
  <si>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</si>
  <si>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</si>
  <si>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</si>
  <si>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</si>
  <si>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</si>
  <si>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</si>
  <si>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</si>
  <si>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</si>
  <si>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</si>
  <si>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</si>
  <si>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</si>
  <si>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</si>
  <si>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</si>
  <si>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</si>
  <si>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</si>
  <si>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</si>
  <si>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</si>
  <si>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</si>
  <si>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</si>
  <si>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</si>
  <si>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</si>
  <si>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</si>
  <si>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</si>
  <si>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</si>
  <si>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</si>
  <si>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</si>
  <si>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</si>
  <si>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</si>
  <si>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</si>
  <si>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</si>
  <si>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</si>
  <si>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</si>
  <si>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</si>
  <si>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</si>
  <si>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</si>
  <si>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</si>
  <si>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</si>
  <si>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</si>
  <si>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</si>
  <si>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</si>
  <si>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</si>
  <si>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</si>
  <si>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</si>
  <si>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</si>
  <si>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</si>
  <si>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</si>
  <si>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</si>
  <si>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</si>
  <si>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</si>
  <si>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</si>
  <si>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</si>
  <si>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</si>
  <si>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</si>
  <si>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</si>
  <si>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</si>
  <si>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</si>
  <si>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</si>
  <si>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</si>
  <si>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</si>
  <si>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</si>
  <si>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</si>
  <si>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</si>
  <si>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</si>
  <si>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</si>
  <si>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</si>
  <si>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</si>
  <si>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</si>
  <si>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</si>
  <si>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</si>
  <si>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</si>
  <si>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</si>
  <si>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</si>
  <si>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</si>
  <si>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</si>
  <si>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</si>
  <si>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</si>
  <si>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</si>
  <si>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</si>
  <si>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</si>
  <si>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</si>
  <si>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</si>
  <si>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</si>
  <si>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</si>
  <si>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</si>
  <si>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</si>
  <si>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</si>
  <si>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</si>
  <si>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</si>
  <si>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</si>
  <si>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</si>
  <si>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</si>
  <si>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</si>
  <si>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</si>
  <si>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</si>
  <si>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</si>
  <si>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</si>
  <si>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</si>
  <si>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</si>
  <si>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</si>
  <si>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</si>
  <si>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</si>
  <si>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</si>
  <si>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</si>
  <si>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</si>
  <si>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</si>
  <si>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</si>
  <si>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</si>
  <si>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</si>
  <si>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</si>
  <si>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</si>
  <si>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</si>
  <si>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</si>
  <si>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</si>
  <si>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</si>
  <si>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</si>
  <si>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</si>
  <si>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</si>
  <si>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</si>
  <si>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</si>
  <si>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</si>
  <si>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</si>
  <si>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</si>
  <si>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</si>
  <si>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</si>
  <si>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</si>
  <si>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</si>
  <si>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</si>
  <si>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</si>
  <si>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</si>
  <si>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</si>
  <si>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</si>
  <si>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</si>
  <si>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</si>
  <si>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</si>
  <si>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</si>
  <si>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</si>
  <si>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</si>
  <si>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</si>
  <si>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</si>
  <si>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</si>
  <si>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</si>
  <si>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</si>
  <si>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</si>
  <si>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</si>
  <si>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</si>
  <si>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</si>
  <si>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</si>
  <si>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</si>
  <si>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</si>
  <si>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</si>
  <si>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</si>
  <si>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</si>
  <si>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</si>
  <si>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</si>
  <si>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</si>
  <si>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</si>
  <si>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</si>
  <si>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</si>
  <si>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</si>
  <si>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</si>
  <si>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</si>
  <si>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</si>
  <si>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</si>
  <si>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</si>
  <si>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</si>
  <si>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</si>
  <si>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</si>
  <si>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</si>
  <si>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</si>
  <si>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</si>
  <si>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</si>
  <si>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</si>
  <si>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</si>
  <si>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</si>
  <si>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</si>
  <si>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</si>
  <si>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</si>
  <si>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</si>
  <si>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</si>
  <si>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</si>
  <si>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</si>
  <si>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</si>
  <si>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</si>
  <si>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</si>
  <si>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</si>
  <si>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</si>
  <si>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</si>
  <si>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</si>
  <si>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</si>
  <si>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</si>
  <si>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</si>
  <si>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</si>
  <si>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</si>
  <si>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</si>
  <si>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</si>
  <si>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</si>
  <si>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</si>
  <si>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</si>
  <si>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</si>
  <si>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</si>
  <si>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</si>
  <si>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</si>
  <si>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</si>
  <si>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</si>
  <si>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</si>
  <si>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</si>
  <si>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</si>
  <si>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</si>
  <si>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</si>
  <si>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</si>
  <si>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</si>
  <si>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</si>
  <si>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</si>
  <si>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</si>
  <si>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</si>
  <si>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</si>
  <si>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</si>
  <si>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</si>
  <si>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</si>
  <si>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</si>
  <si>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</si>
  <si>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</si>
  <si>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</si>
  <si>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</si>
  <si>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</si>
  <si>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</si>
  <si>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</si>
  <si>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</si>
  <si>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</si>
  <si>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</si>
  <si>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</si>
  <si>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</si>
  <si>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</si>
  <si>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</si>
  <si>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</si>
  <si>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</si>
  <si>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</si>
  <si>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</si>
  <si>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</si>
  <si>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</si>
  <si>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</si>
  <si>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</si>
  <si>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</si>
  <si>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</si>
  <si>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</si>
  <si>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</si>
  <si>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</si>
  <si>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</si>
  <si>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</si>
  <si>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</si>
  <si>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</si>
  <si>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</si>
  <si>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</si>
  <si>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</si>
  <si>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</si>
  <si>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</si>
  <si>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</si>
  <si>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</si>
  <si>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</si>
  <si>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</si>
  <si>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</si>
  <si>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</si>
  <si>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</si>
  <si>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</si>
  <si>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</si>
  <si>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</si>
  <si>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</si>
  <si>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</si>
  <si>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</si>
  <si>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</si>
  <si>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</si>
  <si>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</si>
  <si>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</si>
  <si>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</si>
  <si>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</si>
  <si>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</si>
  <si>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</si>
  <si>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</si>
  <si>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</si>
  <si>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</si>
  <si>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</si>
  <si>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</si>
  <si>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</si>
  <si>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</si>
  <si>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</si>
  <si>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</si>
  <si>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</si>
  <si>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</si>
  <si>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</si>
  <si>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</si>
  <si>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</si>
  <si>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</si>
  <si>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</si>
  <si>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</si>
  <si>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</si>
  <si>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</si>
  <si>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</si>
  <si>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</si>
  <si>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</si>
  <si>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</si>
  <si>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</si>
  <si>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</si>
  <si>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</si>
  <si>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</si>
  <si>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</si>
  <si>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</si>
  <si>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</si>
  <si>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</si>
  <si>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</si>
  <si>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</si>
  <si>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</si>
  <si>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</si>
  <si>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</si>
  <si>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</si>
  <si>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</si>
  <si>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</si>
  <si>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</si>
  <si>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</si>
  <si>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</si>
  <si>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</si>
  <si>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</si>
  <si>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</si>
  <si>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</si>
  <si>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</si>
  <si>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</si>
  <si>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</si>
  <si>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</si>
  <si>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</si>
  <si>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</si>
  <si>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</si>
  <si>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</si>
  <si>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</si>
  <si>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</si>
  <si>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</si>
  <si>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</si>
  <si>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</si>
  <si>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</si>
  <si>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</si>
  <si>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</si>
  <si>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</si>
  <si>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</si>
  <si>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</si>
  <si>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</si>
  <si>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</si>
  <si>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</si>
  <si>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</si>
  <si>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</si>
  <si>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</si>
  <si>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</si>
  <si>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</si>
  <si>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</si>
  <si>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</si>
  <si>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</si>
  <si>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</si>
  <si>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</si>
  <si>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</si>
  <si>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</si>
  <si>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</si>
  <si>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</si>
  <si>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</si>
  <si>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</si>
  <si>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</si>
  <si>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</si>
  <si>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</si>
  <si>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</si>
  <si>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</si>
  <si>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</si>
  <si>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</si>
  <si>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</si>
  <si>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</si>
  <si>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</si>
  <si>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</si>
  <si>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</si>
  <si>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</si>
  <si>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</si>
  <si>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</si>
  <si>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</si>
  <si>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</si>
  <si>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</si>
  <si>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</si>
  <si>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</si>
  <si>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</si>
  <si>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</si>
  <si>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</si>
  <si>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</si>
  <si>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</si>
  <si>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</si>
  <si>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</si>
  <si>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</si>
  <si>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</si>
  <si>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</si>
  <si>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</si>
  <si>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</si>
  <si>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</si>
  <si>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</si>
  <si>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</si>
  <si>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</si>
  <si>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</si>
  <si>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</si>
  <si>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</si>
  <si>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</si>
  <si>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</si>
  <si>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</si>
  <si>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</si>
  <si>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</si>
  <si>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</si>
  <si>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</si>
  <si>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</si>
  <si>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</si>
  <si>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</si>
  <si>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</si>
  <si>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</si>
  <si>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</si>
  <si>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</si>
  <si>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</si>
  <si>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</si>
  <si>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</si>
  <si>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</si>
  <si>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</si>
  <si>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</si>
  <si>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</si>
  <si>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</si>
  <si>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</si>
  <si>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</si>
  <si>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</si>
  <si>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</si>
  <si>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</si>
  <si>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</si>
  <si>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</si>
  <si>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</si>
  <si>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</si>
  <si>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</si>
  <si>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</si>
  <si>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</si>
  <si>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</si>
  <si>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</si>
  <si>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</si>
  <si>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</si>
  <si>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</si>
  <si>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</si>
  <si>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</si>
  <si>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</si>
  <si>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</si>
  <si>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</si>
  <si>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</si>
  <si>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</si>
  <si>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</si>
  <si>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</si>
  <si>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</si>
  <si>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</si>
  <si>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</si>
  <si>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</si>
  <si>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</si>
  <si>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</si>
  <si>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</si>
  <si>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</si>
  <si>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</si>
  <si>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</si>
  <si>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</si>
  <si>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</si>
  <si>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</si>
  <si>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</si>
  <si>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</si>
  <si>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</si>
  <si>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</si>
  <si>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</si>
  <si>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</si>
  <si>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</si>
  <si>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</si>
  <si>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</si>
  <si>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</si>
  <si>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</si>
  <si>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</si>
  <si>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</si>
  <si>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</si>
  <si>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</si>
  <si>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</si>
  <si>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</si>
  <si>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</si>
  <si>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</si>
  <si>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</si>
  <si>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</si>
  <si>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</si>
  <si>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</si>
  <si>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</si>
  <si>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</si>
  <si>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</si>
  <si>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</si>
  <si>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</si>
  <si>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</si>
  <si>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</si>
  <si>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</si>
  <si>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</si>
  <si>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</si>
  <si>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</si>
  <si>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</si>
  <si>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</si>
  <si>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</si>
  <si>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</si>
  <si>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</si>
  <si>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</si>
  <si>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</si>
  <si>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</si>
  <si>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</si>
  <si>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</si>
  <si>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</si>
  <si>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</si>
  <si>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</si>
  <si>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</si>
  <si>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</si>
  <si>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</si>
  <si>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</si>
  <si>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</si>
  <si>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</si>
  <si>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</si>
  <si>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</si>
  <si>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</si>
  <si>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</si>
  <si>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</si>
  <si>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</si>
  <si>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</si>
  <si>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</si>
  <si>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</si>
  <si>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</si>
  <si>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</si>
  <si>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</si>
  <si>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</si>
  <si>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</si>
  <si>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</si>
  <si>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</si>
  <si>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</si>
  <si>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</si>
  <si>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</si>
  <si>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</si>
  <si>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</si>
  <si>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</si>
  <si>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</si>
  <si>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</si>
  <si>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</si>
  <si>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</si>
  <si>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</si>
  <si>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</si>
  <si>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</si>
  <si>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</si>
  <si>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</si>
  <si>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</si>
  <si>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</si>
  <si>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</si>
  <si>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</si>
  <si>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</si>
  <si>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</si>
  <si>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</si>
  <si>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</si>
  <si>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</si>
  <si>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</si>
  <si>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</si>
  <si>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</si>
  <si>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</si>
  <si>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</si>
  <si>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</si>
  <si>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</si>
  <si>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</si>
  <si>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</si>
  <si>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</si>
  <si>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</si>
  <si>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</si>
  <si>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</si>
  <si>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</si>
  <si>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</si>
  <si>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</si>
  <si>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</si>
  <si>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</si>
  <si>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</si>
  <si>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</si>
  <si>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</si>
  <si>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</si>
  <si>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</si>
  <si>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</si>
  <si>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</si>
  <si>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</si>
  <si>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</si>
  <si>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</si>
  <si>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</si>
  <si>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</si>
  <si>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</si>
  <si>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</si>
  <si>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</si>
  <si>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</si>
  <si>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</si>
  <si>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</si>
  <si>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</si>
  <si>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</si>
  <si>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</si>
  <si>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</si>
  <si>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</si>
  <si>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</si>
  <si>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</si>
  <si>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</si>
  <si>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</si>
  <si>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</si>
  <si>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</si>
  <si>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</si>
  <si>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</si>
  <si>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</si>
  <si>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</si>
  <si>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</si>
  <si>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</si>
  <si>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</si>
  <si>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</si>
  <si>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</si>
  <si>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</si>
  <si>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</si>
  <si>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</si>
  <si>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</si>
  <si>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</si>
  <si>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</si>
  <si>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</si>
  <si>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</si>
  <si>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</si>
  <si>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</si>
  <si>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</si>
  <si>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</si>
  <si>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</si>
  <si>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</si>
  <si>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</si>
  <si>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</si>
  <si>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</si>
  <si>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</si>
  <si>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</si>
  <si>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</si>
  <si>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</si>
  <si>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</si>
  <si>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</si>
  <si>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</si>
  <si>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</si>
  <si>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</si>
  <si>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</si>
  <si>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</si>
  <si>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</si>
  <si>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</si>
  <si>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</si>
  <si>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</si>
  <si>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</si>
  <si>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</si>
  <si>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</si>
  <si>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</si>
  <si>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</si>
  <si>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</si>
  <si>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</si>
  <si>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</si>
  <si>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</si>
  <si>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</si>
  <si>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</si>
  <si>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</si>
  <si>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</si>
  <si>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</si>
  <si>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</si>
  <si>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</si>
  <si>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</si>
  <si>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</si>
  <si>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</si>
  <si>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</si>
  <si>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</si>
  <si>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</si>
  <si>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</si>
  <si>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</si>
  <si>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</si>
  <si>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</si>
  <si>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</si>
  <si>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</si>
  <si>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</si>
  <si>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</si>
  <si>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</si>
  <si>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</si>
  <si>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</si>
  <si>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</si>
  <si>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</si>
  <si>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</si>
  <si>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</si>
  <si>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</si>
  <si>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</si>
  <si>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</si>
  <si>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</si>
  <si>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</si>
  <si>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</si>
  <si>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</si>
  <si>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</si>
  <si>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</si>
  <si>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</si>
  <si>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</si>
  <si>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</si>
  <si>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</si>
  <si>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</si>
  <si>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</si>
  <si>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</si>
  <si>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</si>
  <si>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</si>
  <si>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</si>
  <si>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</si>
  <si>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</si>
  <si>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</si>
  <si>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</si>
  <si>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</si>
  <si>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</si>
  <si>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</si>
  <si>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</si>
  <si>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</si>
  <si>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</si>
  <si>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</si>
  <si>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</si>
  <si>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</si>
  <si>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</si>
  <si>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</si>
  <si>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</si>
  <si>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</si>
  <si>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</si>
  <si>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</si>
  <si>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</si>
  <si>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</si>
  <si>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</si>
  <si>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</si>
  <si>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</si>
  <si>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</si>
  <si>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</si>
  <si>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</si>
  <si>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</si>
  <si>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</si>
  <si>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</si>
  <si>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</si>
  <si>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</si>
  <si>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</si>
  <si>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</si>
  <si>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</si>
  <si>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</si>
  <si>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</si>
  <si>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</si>
  <si>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</si>
  <si>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</si>
  <si>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</si>
  <si>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</si>
  <si>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</si>
  <si>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</si>
  <si>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</si>
  <si>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</si>
  <si>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</si>
  <si>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</si>
  <si>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</si>
  <si>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</si>
  <si>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</si>
  <si>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</si>
  <si>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</si>
  <si>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</si>
  <si>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</si>
  <si>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</si>
  <si>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</si>
  <si>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</si>
  <si>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</si>
  <si>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</si>
  <si>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</si>
  <si>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</si>
  <si>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</si>
  <si>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</si>
  <si>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</si>
  <si>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</si>
  <si>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</si>
  <si>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</si>
  <si>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</si>
  <si>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</si>
  <si>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</si>
  <si>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</si>
  <si>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</si>
  <si>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</si>
  <si>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</si>
  <si>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</si>
  <si>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</si>
  <si>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</si>
  <si>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</si>
  <si>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</si>
  <si>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</si>
  <si>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</si>
  <si>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</si>
  <si>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</si>
  <si>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</si>
  <si>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</si>
  <si>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</si>
  <si>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</si>
  <si>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</si>
  <si>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</si>
  <si>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</si>
  <si>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</si>
  <si>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</si>
  <si>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</si>
  <si>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</si>
  <si>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</si>
  <si>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</si>
  <si>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</si>
  <si>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</si>
  <si>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</si>
  <si>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</si>
  <si>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</si>
  <si>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</si>
  <si>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</si>
  <si>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</si>
  <si>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</si>
  <si>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</si>
  <si>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</si>
  <si>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</si>
  <si>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</si>
  <si>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</si>
  <si>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</si>
  <si>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</si>
  <si>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</si>
  <si>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</si>
  <si>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</si>
  <si>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</si>
  <si>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</si>
  <si>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</si>
  <si>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</si>
  <si>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</si>
  <si>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</si>
  <si>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</si>
  <si>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</si>
  <si>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</si>
  <si>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</si>
  <si>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</si>
  <si>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</si>
  <si>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</si>
  <si>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</si>
  <si>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</si>
  <si>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</si>
  <si>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</si>
  <si>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</si>
  <si>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</si>
  <si>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</si>
  <si>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</si>
  <si>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</si>
  <si>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</si>
  <si>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</si>
  <si>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</si>
  <si>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</si>
  <si>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</si>
  <si>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</si>
  <si>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</si>
  <si>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</si>
  <si>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</si>
  <si>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</si>
  <si>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</si>
  <si>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</si>
  <si>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</si>
  <si>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</si>
  <si>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</si>
  <si>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</si>
  <si>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</si>
  <si>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</si>
  <si>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</si>
  <si>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</si>
  <si>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</si>
  <si>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</si>
  <si>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</si>
  <si>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</si>
  <si>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</si>
  <si>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</si>
  <si>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</si>
  <si>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</si>
  <si>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</si>
  <si>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</si>
  <si>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</si>
  <si>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</si>
  <si>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</si>
  <si>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</si>
  <si>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</si>
  <si>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</si>
  <si>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</si>
  <si>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</si>
  <si>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</si>
  <si>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</si>
  <si>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</si>
  <si>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</si>
  <si>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</si>
  <si>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</si>
  <si>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</si>
  <si>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</si>
  <si>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</si>
  <si>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</si>
  <si>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</si>
  <si>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</si>
  <si>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</si>
  <si>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</si>
  <si>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</si>
  <si>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</si>
  <si>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</si>
  <si>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</si>
  <si>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</si>
  <si>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</si>
  <si>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</si>
  <si>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</si>
  <si>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</si>
  <si>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</si>
  <si>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</si>
  <si>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</si>
  <si>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</si>
  <si>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</si>
  <si>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</si>
  <si>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</si>
  <si>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</si>
  <si>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</si>
  <si>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</si>
  <si>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</si>
  <si>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</si>
  <si>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</si>
  <si>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</si>
  <si>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</si>
  <si>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</si>
  <si>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</si>
  <si>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</si>
  <si>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</si>
  <si>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</si>
  <si>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</si>
  <si>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</si>
  <si>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</si>
  <si>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</si>
  <si>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</si>
  <si>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</si>
  <si>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</si>
  <si>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</si>
  <si>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</si>
  <si>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</si>
  <si>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</si>
  <si>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</si>
  <si>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</si>
  <si>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</si>
  <si>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</si>
  <si>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</si>
  <si>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</si>
  <si>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</si>
  <si>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</si>
  <si>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</si>
  <si>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</si>
  <si>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</si>
  <si>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</si>
  <si>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</si>
  <si>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</si>
  <si>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</si>
  <si>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</si>
  <si>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</si>
  <si>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</si>
  <si>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</si>
  <si>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</si>
  <si>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</si>
  <si>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</si>
  <si>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</si>
  <si>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</si>
  <si>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</si>
  <si>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</si>
  <si>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</si>
  <si>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</si>
  <si>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</si>
  <si>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</si>
  <si>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</si>
  <si>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</si>
  <si>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</si>
  <si>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</si>
  <si>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</si>
  <si>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</si>
  <si>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</si>
  <si>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</si>
  <si>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</si>
  <si>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</si>
  <si>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</si>
  <si>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</si>
  <si>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</si>
  <si>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</si>
  <si>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</si>
  <si>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</si>
  <si>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</si>
  <si>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</si>
  <si>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</si>
  <si>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</si>
  <si>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</si>
  <si>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</si>
  <si>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</si>
  <si>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</si>
  <si>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</si>
  <si>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</si>
  <si>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</si>
  <si>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</si>
  <si>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</si>
  <si>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</si>
  <si>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</si>
  <si>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</si>
  <si>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</si>
  <si>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</si>
  <si>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</si>
  <si>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</si>
  <si>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</si>
  <si>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</si>
  <si>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</si>
  <si>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</si>
  <si>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</si>
  <si>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</si>
  <si>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</si>
  <si>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</si>
  <si>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</si>
  <si>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</si>
  <si>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</si>
  <si>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</si>
  <si>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</si>
  <si>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</si>
  <si>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</si>
  <si>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</si>
  <si>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</si>
  <si>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</si>
  <si>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</si>
  <si>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</si>
  <si>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</si>
  <si>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</si>
  <si>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</si>
  <si>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</si>
  <si>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</si>
  <si>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</si>
  <si>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</si>
  <si>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</si>
  <si>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</si>
  <si>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</si>
  <si>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</si>
  <si>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</si>
  <si>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</si>
  <si>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</si>
  <si>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</si>
  <si>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</si>
  <si>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</si>
  <si>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</si>
  <si>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</si>
  <si>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</si>
  <si>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</si>
  <si>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</si>
  <si>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</si>
  <si>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</si>
  <si>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</si>
  <si>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</si>
  <si>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</si>
  <si>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</si>
  <si>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</si>
  <si>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</si>
  <si>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</si>
  <si>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</si>
  <si>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</si>
  <si>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</si>
  <si>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</si>
  <si>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</si>
  <si>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</si>
  <si>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</si>
  <si>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</si>
  <si>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</si>
  <si>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</si>
  <si>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</si>
  <si>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</si>
  <si>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</si>
  <si>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</si>
  <si>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</si>
  <si>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</si>
  <si>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</si>
  <si>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</si>
  <si>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</si>
  <si>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</si>
  <si>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</si>
  <si>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</si>
  <si>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</si>
  <si>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</si>
  <si>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</si>
  <si>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</si>
  <si>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</si>
  <si>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</si>
  <si>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</si>
  <si>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</si>
  <si>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</si>
  <si>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</si>
  <si>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</si>
  <si>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</si>
  <si>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</si>
  <si>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</si>
  <si>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</si>
  <si>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</si>
  <si>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</si>
  <si>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</si>
  <si>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</si>
  <si>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</si>
  <si>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</si>
  <si>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</si>
  <si>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</si>
  <si>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</si>
  <si>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</si>
  <si>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</si>
  <si>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</si>
  <si>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</si>
  <si>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</si>
  <si>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</si>
  <si>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</si>
  <si>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</si>
  <si>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</si>
  <si>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</si>
  <si>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</si>
  <si>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</si>
  <si>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</si>
  <si>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</si>
  <si>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</si>
  <si>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</si>
  <si>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</si>
  <si>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</si>
  <si>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</si>
  <si>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</si>
  <si>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</si>
  <si>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</si>
  <si>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</si>
  <si>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</si>
  <si>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</si>
  <si>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</si>
  <si>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</si>
  <si>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</si>
  <si>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</si>
  <si>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</si>
  <si>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</si>
  <si>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</si>
  <si>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</si>
  <si>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</si>
  <si>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</si>
  <si>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</si>
  <si>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</si>
  <si>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</si>
  <si>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</si>
  <si>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</si>
  <si>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</si>
  <si>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</si>
  <si>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</si>
  <si>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</si>
  <si>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</si>
  <si>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</si>
  <si>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</si>
  <si>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</si>
  <si>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</si>
  <si>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</si>
  <si>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</si>
  <si>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</si>
  <si>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</si>
  <si>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</si>
  <si>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</si>
  <si>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</si>
  <si>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</si>
  <si>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</si>
  <si>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</si>
  <si>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</si>
  <si>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</si>
  <si>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</si>
  <si>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</si>
  <si>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</si>
  <si>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</si>
  <si>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</si>
  <si>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</si>
  <si>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</si>
  <si>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</si>
  <si>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</si>
  <si>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</si>
  <si>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</si>
  <si>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</si>
  <si>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</si>
  <si>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</si>
  <si>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</si>
  <si>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</si>
  <si>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</si>
  <si>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</si>
  <si>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</si>
  <si>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</si>
  <si>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</si>
  <si>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</si>
  <si>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</si>
  <si>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</si>
  <si>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</si>
  <si>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</si>
  <si>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</si>
  <si>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</si>
  <si>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</si>
  <si>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</si>
  <si>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</si>
  <si>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</si>
  <si>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</si>
  <si>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</si>
  <si>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</si>
  <si>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</si>
  <si>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</si>
  <si>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</si>
  <si>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</si>
  <si>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</si>
  <si>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</si>
  <si>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</si>
  <si>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</si>
  <si>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</si>
  <si>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</si>
  <si>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</si>
  <si>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</si>
  <si>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</si>
  <si>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</si>
  <si>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</si>
  <si>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</si>
  <si>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</si>
  <si>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</si>
  <si>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</si>
  <si>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</si>
  <si>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</si>
  <si>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</si>
  <si>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</si>
  <si>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</si>
  <si>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</si>
  <si>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</si>
  <si>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</si>
  <si>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</si>
  <si>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</si>
  <si>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</si>
  <si>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</si>
  <si>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</si>
  <si>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</si>
  <si>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</si>
  <si>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</si>
  <si>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</si>
  <si>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</si>
  <si>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</si>
  <si>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</si>
  <si>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</si>
  <si>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</si>
  <si>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</si>
  <si>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</si>
  <si>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</si>
  <si>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</si>
  <si>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</si>
  <si>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</si>
  <si>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</si>
  <si>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</si>
  <si>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</si>
  <si>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</si>
  <si>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</si>
  <si>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</si>
  <si>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</si>
  <si>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</si>
  <si>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</si>
  <si>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</si>
  <si>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</si>
  <si>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</si>
  <si>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</si>
  <si>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</si>
  <si>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</si>
  <si>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</si>
  <si>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</si>
  <si>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</si>
  <si>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</si>
  <si>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</si>
  <si>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</si>
  <si>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</si>
  <si>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</si>
  <si>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</si>
  <si>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</si>
  <si>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</si>
  <si>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</si>
  <si>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</si>
  <si>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</si>
  <si>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</si>
  <si>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</si>
  <si>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</si>
  <si>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</si>
  <si>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</si>
  <si>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</si>
  <si>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</si>
  <si>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</si>
  <si>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</si>
  <si>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</si>
  <si>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</si>
  <si>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</si>
  <si>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</si>
  <si>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</si>
  <si>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</si>
  <si>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</si>
  <si>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</si>
  <si>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</si>
  <si>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</si>
  <si>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</si>
  <si>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</si>
  <si>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</si>
  <si>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</si>
  <si>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</si>
  <si>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</si>
  <si>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</si>
  <si>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</si>
  <si>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</si>
  <si>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</si>
  <si>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</si>
  <si>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</si>
  <si>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</si>
  <si>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</si>
  <si>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</si>
  <si>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</si>
  <si>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</si>
  <si>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</si>
  <si>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</si>
  <si>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</si>
  <si>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</si>
  <si>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</si>
  <si>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</si>
  <si>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</si>
  <si>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</si>
  <si>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</si>
  <si>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</si>
  <si>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</si>
  <si>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</si>
  <si>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</si>
  <si>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</si>
  <si>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</si>
  <si>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</si>
  <si>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</si>
  <si>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</si>
  <si>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</si>
  <si>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</si>
  <si>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</si>
  <si>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</si>
  <si>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</si>
  <si>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</si>
  <si>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</si>
  <si>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</si>
  <si>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</si>
  <si>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</si>
  <si>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</si>
  <si>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</si>
  <si>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</si>
  <si>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</si>
  <si>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</si>
  <si>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</si>
  <si>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</si>
  <si>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</si>
  <si>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</si>
  <si>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</si>
  <si>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</si>
  <si>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</si>
  <si>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</si>
  <si>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</si>
  <si>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</si>
  <si>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</si>
  <si>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</si>
  <si>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</si>
  <si>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</si>
  <si>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</si>
  <si>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</si>
  <si>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</si>
  <si>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</si>
  <si>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</si>
  <si>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</si>
  <si>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</si>
  <si>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</si>
  <si>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</si>
  <si>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</si>
  <si>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</si>
  <si>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</si>
  <si>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</si>
  <si>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</si>
  <si>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</si>
  <si>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</si>
  <si>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</si>
  <si>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</si>
  <si>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</si>
  <si>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</si>
  <si>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</si>
  <si>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</si>
  <si>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</si>
  <si>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</si>
  <si>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</si>
  <si>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</si>
  <si>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</si>
  <si>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</si>
  <si>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</si>
  <si>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</si>
  <si>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</si>
  <si>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</si>
  <si>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</si>
  <si>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</si>
  <si>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</si>
  <si>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</si>
  <si>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</si>
  <si>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</si>
  <si>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</si>
  <si>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</si>
  <si>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</si>
  <si>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</si>
  <si>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</si>
  <si>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</si>
  <si>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</si>
  <si>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</si>
  <si>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</si>
  <si>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</si>
  <si>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</si>
  <si>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</si>
  <si>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</si>
  <si>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</si>
  <si>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</si>
  <si>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</si>
  <si>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</si>
  <si>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</si>
  <si>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</si>
  <si>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</si>
  <si>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</si>
  <si>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</si>
  <si>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</si>
  <si>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</si>
  <si>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</si>
  <si>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</si>
  <si>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</si>
  <si>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</si>
  <si>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</si>
  <si>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</si>
  <si>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</si>
  <si>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</si>
  <si>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</si>
  <si>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</si>
  <si>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</si>
  <si>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</si>
  <si>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</si>
  <si>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</si>
  <si>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</si>
  <si>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</si>
  <si>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</si>
  <si>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</si>
  <si>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</si>
  <si>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</si>
  <si>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</si>
  <si>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</si>
  <si>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</si>
  <si>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</si>
  <si>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</si>
  <si>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</si>
  <si>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</si>
  <si>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</si>
  <si>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</si>
  <si>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</si>
  <si>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</si>
  <si>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</si>
  <si>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</si>
  <si>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</si>
  <si>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</si>
  <si>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</si>
  <si>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</si>
  <si>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</si>
  <si>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</si>
  <si>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</si>
  <si>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</si>
  <si>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</si>
  <si>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</si>
  <si>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</si>
  <si>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</si>
  <si>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</si>
  <si>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</si>
  <si>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</si>
  <si>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</si>
  <si>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</si>
  <si>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</si>
  <si>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</si>
  <si>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</si>
  <si>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</si>
  <si>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</si>
  <si>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</si>
  <si>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</si>
  <si>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</si>
  <si>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</si>
  <si>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</si>
  <si>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</si>
  <si>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</si>
  <si>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</si>
  <si>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</si>
  <si>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</si>
  <si>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</si>
  <si>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</si>
  <si>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</si>
  <si>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</si>
  <si>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</si>
  <si>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</si>
  <si>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</si>
  <si>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</si>
  <si>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</si>
  <si>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</si>
  <si>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</si>
  <si>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</si>
  <si>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</si>
  <si>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</si>
  <si>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</si>
  <si>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</si>
  <si>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</si>
  <si>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</si>
  <si>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</si>
  <si>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</si>
  <si>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</si>
  <si>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</si>
  <si>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</si>
  <si>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</si>
  <si>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</si>
  <si>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</si>
  <si>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</si>
  <si>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</si>
  <si>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</si>
  <si>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</si>
  <si>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</si>
  <si>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</si>
  <si>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</si>
  <si>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</si>
  <si>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</si>
  <si>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</si>
  <si>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</si>
  <si>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</si>
  <si>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</si>
  <si>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</si>
  <si>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</si>
  <si>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</si>
  <si>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</si>
  <si>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</si>
  <si>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</si>
  <si>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</si>
  <si>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</si>
  <si>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</si>
  <si>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</si>
  <si>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</si>
  <si>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</si>
  <si>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</si>
  <si>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</si>
  <si>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</si>
  <si>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</si>
  <si>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</si>
  <si>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</si>
  <si>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</si>
  <si>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</si>
  <si>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</si>
  <si>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</si>
  <si>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</si>
  <si>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</si>
  <si>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</si>
  <si>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</si>
  <si>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</si>
  <si>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</si>
  <si>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</si>
  <si>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</si>
  <si>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</si>
  <si>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</si>
  <si>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</si>
  <si>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</si>
  <si>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</si>
  <si>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</si>
  <si>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</si>
  <si>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</si>
  <si>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</si>
  <si>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</si>
  <si>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</si>
  <si>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</si>
  <si>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</si>
  <si>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</si>
  <si>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</si>
  <si>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</si>
  <si>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</si>
  <si>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</si>
  <si>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</si>
  <si>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</si>
  <si>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</si>
  <si>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</si>
  <si>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</si>
  <si>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</si>
  <si>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</si>
  <si>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</si>
  <si>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</si>
  <si>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</si>
  <si>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</si>
  <si>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</si>
  <si>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</si>
  <si>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</si>
  <si>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</si>
  <si>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</si>
  <si>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</si>
  <si>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</si>
  <si>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</si>
  <si>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</si>
  <si>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</si>
  <si>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</si>
  <si>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</si>
  <si>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</si>
  <si>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</si>
  <si>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</si>
  <si>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</si>
  <si>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</si>
  <si>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</si>
  <si>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</si>
  <si>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</si>
  <si>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</si>
  <si>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</si>
  <si>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</si>
  <si>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</si>
  <si>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</si>
  <si>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</si>
  <si>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</si>
  <si>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</si>
  <si>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</si>
  <si>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</si>
  <si>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</si>
  <si>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</si>
  <si>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</si>
  <si>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</si>
  <si>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</si>
  <si>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</si>
  <si>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</si>
  <si>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</si>
  <si>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</si>
  <si>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</si>
  <si>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</si>
  <si>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</si>
  <si>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</si>
  <si>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</si>
  <si>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</si>
  <si>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</si>
  <si>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</si>
  <si>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</si>
  <si>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</si>
  <si>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</si>
  <si>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</si>
  <si>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</si>
  <si>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</si>
  <si>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</si>
  <si>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</si>
  <si>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</si>
  <si>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</si>
  <si>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</si>
  <si>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</si>
  <si>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</si>
  <si>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</si>
  <si>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</si>
  <si>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</si>
  <si>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</si>
  <si>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</si>
  <si>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</si>
  <si>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</si>
  <si>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</si>
  <si>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</si>
  <si>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</si>
  <si>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</si>
  <si>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</si>
  <si>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</si>
  <si>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</si>
  <si>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</si>
  <si>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</si>
  <si>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</si>
  <si>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</si>
  <si>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</si>
  <si>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</si>
  <si>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</si>
  <si>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</si>
  <si>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</si>
  <si>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</si>
  <si>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</si>
  <si>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</si>
  <si>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</si>
  <si>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</si>
  <si>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</si>
  <si>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</si>
  <si>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</si>
  <si>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</si>
  <si>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</si>
  <si>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</si>
  <si>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</si>
  <si>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</si>
  <si>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</si>
  <si>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</si>
  <si>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</si>
  <si>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</si>
  <si>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</si>
  <si>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</si>
  <si>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</si>
  <si>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</si>
  <si>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</si>
  <si>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</si>
  <si>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</si>
  <si>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</si>
  <si>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</si>
  <si>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</si>
  <si>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</si>
  <si>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</si>
  <si>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</si>
  <si>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</si>
  <si>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</si>
  <si>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</si>
  <si>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</si>
  <si>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</si>
  <si>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</si>
  <si>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</si>
  <si>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</si>
  <si>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</si>
  <si>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</si>
  <si>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</si>
  <si>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</si>
  <si>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</si>
  <si>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</si>
  <si>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</si>
  <si>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</si>
  <si>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</si>
  <si>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</si>
  <si>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</si>
  <si>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</si>
  <si>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</si>
  <si>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</si>
  <si>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</si>
  <si>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</si>
  <si>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</si>
  <si>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</si>
  <si>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</si>
  <si>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</si>
  <si>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</si>
  <si>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</si>
  <si>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</si>
  <si>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</si>
  <si>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</si>
  <si>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</si>
  <si>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</si>
  <si>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</si>
  <si>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</si>
  <si>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</si>
  <si>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</si>
  <si>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</si>
  <si>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</si>
  <si>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</si>
  <si>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</si>
  <si>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</si>
  <si>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</si>
  <si>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</si>
  <si>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</si>
  <si>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</si>
  <si>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</si>
  <si>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</si>
  <si>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</si>
  <si>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</si>
  <si>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</si>
  <si>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</si>
  <si>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</si>
  <si>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</si>
  <si>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</si>
  <si>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</si>
  <si>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</si>
  <si>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</si>
  <si>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</si>
  <si>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</si>
  <si>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</si>
  <si>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</si>
  <si>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</si>
  <si>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</si>
  <si>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</si>
  <si>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</si>
  <si>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</si>
  <si>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</si>
  <si>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</si>
  <si>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</si>
  <si>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</si>
  <si>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</si>
  <si>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</si>
  <si>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</si>
  <si>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</si>
  <si>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</si>
  <si>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</si>
  <si>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</si>
  <si>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</si>
  <si>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</si>
  <si>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</si>
  <si>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</si>
  <si>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</si>
  <si>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</si>
  <si>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</si>
  <si>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</si>
  <si>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</si>
  <si>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</si>
  <si>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</si>
  <si>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</si>
  <si>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</si>
  <si>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</si>
  <si>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</si>
  <si>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</si>
  <si>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</si>
  <si>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</si>
  <si>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</si>
  <si>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</si>
  <si>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</si>
  <si>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</si>
  <si>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</si>
  <si>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</si>
  <si>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</si>
  <si>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</si>
  <si>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</si>
  <si>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</si>
  <si>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</si>
  <si>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</si>
  <si>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</si>
  <si>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</si>
  <si>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</si>
  <si>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</si>
  <si>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</si>
  <si>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</si>
  <si>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</si>
  <si>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</si>
  <si>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</si>
  <si>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</si>
  <si>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</si>
  <si>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</si>
  <si>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</si>
  <si>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</si>
  <si>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</si>
  <si>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</si>
  <si>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</si>
  <si>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</si>
  <si>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</si>
  <si>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</si>
  <si>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</si>
  <si>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</si>
  <si>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</si>
  <si>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</si>
  <si>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</si>
  <si>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</si>
  <si>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</si>
  <si>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</si>
  <si>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</si>
  <si>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</si>
  <si>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</si>
  <si>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</si>
  <si>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</si>
  <si>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</si>
  <si>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</si>
  <si>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</si>
  <si>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</si>
  <si>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</si>
  <si>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</si>
  <si>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</si>
  <si>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</si>
  <si>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</si>
  <si>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</si>
  <si>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</si>
  <si>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</si>
  <si>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</si>
  <si>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</si>
  <si>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</si>
  <si>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</si>
  <si>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</si>
  <si>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</si>
  <si>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</si>
  <si>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</si>
  <si>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</si>
  <si>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</si>
  <si>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</si>
  <si>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</si>
  <si>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</si>
  <si>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</si>
  <si>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</si>
  <si>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</si>
  <si>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</si>
  <si>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</si>
  <si>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</si>
  <si>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</si>
  <si>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</si>
  <si>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</si>
  <si>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</si>
  <si>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</si>
  <si>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</si>
  <si>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</si>
  <si>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</si>
  <si>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</si>
  <si>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</si>
  <si>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</si>
  <si>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</si>
  <si>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</si>
  <si>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</si>
  <si>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</si>
  <si>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</si>
  <si>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</si>
  <si>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</si>
  <si>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</si>
  <si>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</si>
  <si>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</si>
  <si>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</si>
  <si>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</si>
  <si>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</si>
  <si>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</si>
  <si>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</si>
  <si>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</si>
  <si>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</si>
  <si>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</si>
  <si>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</si>
  <si>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</si>
  <si>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</si>
  <si>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</si>
  <si>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</si>
  <si>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</si>
  <si>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</si>
  <si>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</si>
  <si>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</si>
  <si>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</si>
  <si>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</si>
  <si>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</si>
  <si>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</si>
  <si>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</si>
  <si>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</si>
  <si>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</si>
  <si>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</si>
  <si>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</si>
  <si>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</si>
  <si>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</si>
  <si>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</si>
  <si>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</si>
  <si>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</si>
  <si>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</si>
  <si>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</si>
  <si>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</si>
  <si>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</si>
  <si>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</si>
  <si>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</si>
  <si>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</si>
  <si>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</si>
  <si>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</si>
  <si>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</si>
  <si>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</si>
  <si>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</si>
  <si>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</si>
  <si>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</si>
  <si>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</si>
  <si>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</si>
  <si>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</si>
  <si>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</si>
  <si>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</si>
  <si>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</si>
  <si>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</si>
  <si>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</si>
  <si>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</si>
  <si>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</si>
  <si>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</si>
  <si>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</si>
  <si>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</si>
  <si>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</si>
  <si>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</si>
  <si>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</si>
  <si>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</si>
  <si>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</si>
  <si>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</si>
  <si>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</si>
  <si>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</si>
  <si>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</si>
  <si>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</si>
  <si>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</si>
  <si>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</si>
  <si>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</si>
  <si>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</si>
  <si>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</si>
  <si>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</si>
  <si>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</si>
  <si>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</si>
  <si>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</si>
  <si>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</si>
  <si>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</si>
  <si>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</si>
  <si>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</si>
  <si>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</si>
  <si>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</si>
  <si>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</si>
  <si>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</si>
  <si>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</si>
  <si>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</si>
  <si>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</si>
  <si>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</si>
  <si>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</si>
  <si>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</si>
  <si>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</si>
  <si>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</si>
  <si>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</si>
  <si>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</si>
  <si>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</si>
  <si>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</si>
  <si>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</si>
  <si>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</si>
  <si>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</si>
  <si>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</si>
  <si>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</si>
  <si>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</si>
  <si>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</si>
  <si>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</si>
  <si>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</si>
  <si>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</si>
  <si>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</si>
  <si>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</si>
  <si>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</si>
  <si>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</si>
  <si>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</si>
  <si>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</si>
  <si>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</si>
  <si>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</si>
  <si>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</si>
  <si>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</si>
  <si>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</si>
  <si>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</si>
  <si>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</si>
  <si>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</si>
  <si>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</si>
  <si>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</si>
  <si>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</si>
  <si>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</si>
  <si>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</si>
  <si>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</si>
  <si>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</si>
  <si>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</si>
  <si>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</si>
  <si>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</si>
  <si>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</si>
  <si>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</si>
  <si>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</si>
  <si>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</si>
  <si>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</si>
  <si>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</si>
  <si>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</si>
  <si>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</si>
  <si>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</si>
  <si>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</si>
  <si>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</si>
  <si>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</si>
  <si>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</si>
  <si>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</si>
  <si>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</si>
  <si>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</si>
  <si>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</si>
  <si>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</si>
  <si>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</si>
  <si>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</si>
  <si>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</si>
  <si>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</si>
  <si>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</si>
  <si>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</si>
  <si>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</si>
  <si>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</si>
  <si>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</si>
  <si>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</si>
  <si>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</si>
  <si>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</si>
  <si>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</si>
  <si>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</si>
  <si>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</si>
  <si>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</si>
  <si>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</si>
  <si>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</si>
  <si>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</si>
  <si>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</si>
  <si>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</si>
  <si>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</si>
  <si>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</si>
  <si>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</si>
  <si>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</si>
  <si>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</si>
  <si>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</si>
  <si>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</si>
  <si>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</si>
  <si>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</si>
  <si>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</si>
  <si>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</si>
  <si>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</si>
  <si>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</si>
  <si>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</si>
  <si>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</si>
  <si>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</si>
  <si>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</si>
  <si>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</si>
  <si>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</si>
  <si>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</si>
  <si>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</si>
  <si>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</si>
  <si>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</si>
  <si>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</si>
  <si>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</si>
  <si>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</si>
  <si>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</si>
  <si>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</si>
  <si>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</si>
  <si>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</si>
  <si>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</si>
  <si>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</si>
  <si>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</si>
  <si>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</si>
  <si>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</si>
  <si>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</si>
  <si>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</si>
  <si>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</si>
  <si>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</si>
  <si>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</si>
  <si>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</si>
  <si>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</si>
  <si>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</si>
  <si>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</si>
  <si>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</si>
  <si>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</si>
  <si>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</si>
  <si>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</si>
  <si>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</si>
  <si>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</si>
  <si>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</si>
  <si>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</si>
  <si>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</si>
  <si>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</si>
  <si>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</si>
  <si>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</si>
  <si>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</si>
  <si>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</si>
  <si>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</si>
  <si>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</si>
  <si>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</si>
  <si>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</si>
  <si>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</si>
  <si>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</si>
  <si>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</si>
  <si>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</si>
  <si>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</si>
  <si>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</si>
  <si>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</si>
  <si>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</si>
  <si>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</si>
  <si>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</si>
  <si>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</si>
  <si>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</si>
  <si>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</si>
  <si>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</si>
  <si>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</si>
  <si>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</si>
  <si>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</si>
  <si>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</si>
  <si>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</si>
  <si>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</si>
  <si>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</si>
  <si>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</si>
  <si>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</si>
  <si>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</si>
  <si>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</si>
  <si>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</si>
  <si>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</si>
  <si>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</si>
  <si>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</si>
  <si>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</si>
  <si>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</si>
  <si>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</si>
  <si>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</si>
  <si>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</si>
  <si>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</si>
  <si>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</si>
  <si>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</si>
  <si>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</si>
  <si>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</si>
  <si>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</si>
  <si>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</si>
  <si>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</si>
  <si>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</si>
  <si>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</si>
  <si>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</si>
  <si>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</si>
  <si>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</si>
  <si>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</si>
  <si>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</si>
  <si>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</si>
  <si>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</si>
  <si>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</si>
  <si>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</si>
  <si>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</si>
  <si>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</si>
  <si>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</si>
  <si>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</si>
  <si>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</si>
  <si>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</si>
  <si>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</si>
  <si>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</si>
  <si>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</si>
  <si>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</si>
  <si>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</si>
  <si>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</si>
  <si>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</si>
  <si>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</si>
  <si>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</si>
  <si>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</si>
  <si>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</si>
  <si>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</si>
  <si>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</si>
  <si>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</si>
  <si>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</si>
  <si>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</si>
  <si>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</si>
  <si>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</si>
  <si>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</si>
  <si>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</si>
  <si>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</si>
  <si>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</si>
  <si>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</si>
  <si>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</si>
  <si>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</si>
  <si>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</si>
  <si>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</si>
  <si>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</si>
  <si>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</si>
  <si>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</si>
  <si>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</si>
  <si>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</si>
  <si>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</si>
  <si>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</si>
  <si>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</si>
  <si>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</si>
  <si>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</si>
  <si>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</si>
  <si>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</si>
  <si>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</si>
  <si>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</si>
  <si>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</si>
  <si>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</si>
  <si>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</si>
  <si>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</si>
  <si>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</si>
  <si>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</si>
  <si>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</si>
  <si>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</si>
  <si>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</si>
  <si>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</si>
  <si>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</si>
  <si>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</si>
  <si>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</si>
  <si>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</si>
  <si>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</si>
  <si>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</si>
  <si>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</si>
  <si>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</si>
  <si>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</si>
  <si>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</si>
  <si>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</si>
  <si>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</si>
  <si>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</si>
  <si>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</si>
  <si>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</si>
  <si>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</si>
  <si>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</si>
  <si>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</si>
  <si>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</si>
  <si>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</si>
  <si>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</si>
  <si>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</si>
  <si>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</si>
  <si>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</si>
  <si>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</si>
  <si>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</si>
  <si>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</si>
  <si>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</si>
  <si>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</si>
  <si>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</si>
  <si>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</si>
  <si>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</si>
  <si>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</si>
  <si>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</si>
  <si>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</si>
  <si>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</si>
  <si>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</si>
  <si>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</si>
  <si>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</si>
  <si>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</si>
  <si>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</si>
  <si>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</si>
  <si>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</si>
  <si>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</si>
  <si>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</si>
  <si>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</si>
  <si>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</si>
  <si>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</si>
  <si>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</si>
  <si>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</si>
  <si>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</si>
  <si>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</si>
  <si>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</si>
  <si>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</si>
  <si>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</si>
  <si>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</si>
  <si>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</si>
  <si>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</si>
  <si>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</si>
  <si>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</si>
  <si>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</si>
  <si>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</si>
  <si>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</si>
  <si>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</si>
  <si>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</si>
  <si>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</si>
  <si>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</si>
  <si>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</si>
  <si>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</si>
  <si>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</si>
  <si>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</si>
  <si>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</si>
  <si>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</si>
  <si>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</si>
  <si>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</si>
  <si>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</si>
  <si>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</si>
  <si>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</si>
  <si>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</si>
  <si>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</si>
  <si>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</si>
  <si>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</si>
  <si>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</si>
  <si>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</si>
  <si>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</si>
  <si>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</si>
  <si>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</si>
  <si>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</si>
  <si>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</si>
  <si>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</si>
  <si>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</si>
  <si>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</si>
  <si>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</si>
  <si>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</si>
  <si>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</si>
  <si>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</si>
  <si>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</si>
  <si>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</si>
  <si>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</si>
  <si>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</si>
  <si>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</si>
  <si>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</si>
  <si>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</si>
  <si>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</si>
  <si>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</si>
  <si>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</si>
  <si>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</si>
  <si>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</si>
  <si>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</si>
  <si>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</si>
  <si>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</si>
  <si>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</si>
  <si>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</si>
  <si>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</si>
  <si>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</si>
  <si>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</si>
  <si>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</si>
  <si>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</si>
  <si>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</si>
  <si>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</si>
  <si>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</si>
  <si>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</si>
  <si>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</si>
  <si>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</si>
  <si>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</si>
  <si>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</si>
  <si>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</si>
  <si>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</si>
  <si>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</si>
  <si>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</si>
  <si>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</si>
  <si>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</si>
  <si>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</si>
  <si>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</si>
  <si>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</si>
  <si>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</si>
  <si>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</si>
  <si>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</si>
  <si>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</si>
  <si>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</si>
  <si>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</si>
  <si>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</si>
  <si>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</si>
  <si>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</si>
  <si>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</si>
  <si>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</si>
  <si>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</si>
  <si>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</si>
  <si>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</si>
  <si>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</si>
  <si>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</si>
  <si>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</si>
  <si>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</si>
  <si>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</si>
  <si>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</si>
  <si>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</si>
  <si>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</si>
  <si>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</si>
  <si>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</si>
  <si>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</si>
  <si>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</si>
  <si>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</si>
  <si>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</si>
  <si>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</si>
  <si>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</si>
  <si>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</si>
  <si>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</si>
  <si>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</si>
  <si>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</si>
  <si>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</si>
  <si>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</si>
  <si>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</si>
  <si>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</si>
  <si>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</si>
  <si>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</si>
  <si>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</si>
  <si>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</si>
  <si>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</si>
  <si>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</si>
  <si>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</si>
  <si>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</si>
  <si>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</si>
  <si>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</si>
  <si>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</si>
  <si>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</si>
  <si>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</si>
  <si>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</si>
  <si>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</si>
  <si>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</si>
  <si>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</si>
  <si>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</si>
  <si>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</si>
  <si>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</si>
  <si>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</si>
  <si>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</si>
  <si>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</si>
  <si>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</si>
  <si>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</si>
  <si>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</si>
  <si>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</si>
  <si>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</si>
  <si>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</si>
  <si>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</si>
  <si>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</si>
  <si>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</si>
  <si>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</si>
  <si>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</si>
  <si>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</si>
  <si>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</si>
  <si>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</si>
  <si>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</si>
  <si>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</si>
  <si>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</si>
  <si>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</si>
  <si>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</si>
  <si>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</si>
  <si>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</si>
  <si>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</si>
  <si>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</si>
  <si>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</si>
  <si>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</si>
  <si>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</si>
  <si>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</si>
  <si>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</si>
  <si>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</si>
  <si>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</si>
  <si>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</si>
  <si>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</si>
  <si>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</si>
  <si>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</si>
  <si>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</si>
  <si>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</si>
  <si>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</si>
  <si>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</si>
  <si>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</si>
  <si>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</si>
  <si>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</si>
  <si>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</si>
  <si>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</si>
  <si>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</si>
  <si>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</si>
  <si>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</si>
  <si>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</si>
  <si>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</si>
  <si>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</si>
  <si>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</si>
  <si>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</si>
  <si>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</si>
  <si>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</si>
  <si>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</si>
  <si>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</si>
  <si>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</si>
  <si>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</si>
  <si>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</si>
  <si>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</si>
  <si>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</si>
  <si>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</si>
  <si>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</si>
  <si>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</si>
  <si>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</si>
  <si>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</si>
  <si>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</si>
  <si>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</si>
  <si>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</si>
  <si>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</si>
  <si>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</si>
  <si>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</si>
  <si>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</si>
  <si>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</si>
  <si>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</si>
  <si>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</si>
  <si>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</si>
  <si>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</si>
  <si>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</si>
  <si>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</si>
  <si>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</si>
  <si>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</si>
  <si>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</si>
  <si>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</si>
  <si>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</si>
  <si>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</si>
  <si>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</si>
  <si>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</si>
  <si>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</si>
  <si>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</si>
  <si>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</si>
  <si>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</si>
  <si>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</si>
  <si>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</si>
  <si>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</si>
  <si>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</si>
  <si>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</si>
  <si>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</si>
  <si>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</si>
  <si>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</si>
  <si>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</si>
  <si>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</si>
  <si>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</si>
  <si>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</si>
  <si>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</si>
  <si>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</si>
  <si>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</si>
  <si>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</si>
  <si>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</si>
  <si>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</si>
  <si>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</si>
  <si>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</si>
  <si>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</si>
  <si>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</si>
  <si>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</si>
  <si>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</si>
  <si>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</si>
  <si>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</si>
  <si>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</si>
  <si>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</si>
  <si>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</si>
  <si>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</si>
  <si>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</si>
  <si>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</si>
  <si>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</si>
  <si>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</si>
  <si>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</si>
  <si>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</si>
  <si>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</si>
  <si>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</si>
  <si>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</si>
  <si>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</si>
  <si>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</si>
  <si>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</si>
  <si>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</si>
  <si>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</si>
  <si>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</si>
  <si>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</si>
  <si>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</si>
  <si>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</si>
  <si>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</si>
  <si>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</si>
  <si>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</si>
  <si>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</si>
  <si>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</si>
  <si>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</si>
  <si>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</si>
  <si>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</si>
  <si>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</si>
  <si>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</si>
  <si>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</si>
  <si>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</si>
  <si>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</si>
  <si>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</si>
  <si>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</si>
  <si>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</si>
  <si>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</si>
  <si>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</si>
  <si>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</si>
  <si>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</si>
  <si>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</si>
  <si>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</si>
  <si>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</si>
  <si>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</si>
  <si>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</si>
  <si>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</si>
  <si>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</si>
  <si>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</si>
  <si>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</si>
  <si>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</si>
  <si>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</si>
  <si>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</si>
  <si>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</si>
  <si>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</si>
  <si>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</si>
  <si>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</si>
  <si>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</si>
  <si>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</si>
  <si>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</si>
  <si>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</si>
  <si>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</si>
  <si>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</si>
  <si>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</si>
  <si>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</si>
  <si>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</si>
  <si>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</si>
  <si>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</si>
  <si>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</si>
  <si>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</si>
  <si>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</si>
  <si>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</si>
  <si>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</si>
  <si>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</si>
  <si>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</si>
  <si>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</si>
  <si>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</si>
  <si>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</si>
  <si>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</si>
  <si>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</si>
  <si>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</si>
  <si>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</si>
  <si>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</si>
  <si>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</si>
  <si>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</si>
  <si>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</si>
  <si>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</si>
  <si>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</si>
  <si>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</si>
  <si>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</si>
  <si>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</si>
  <si>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</si>
  <si>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</si>
  <si>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</si>
  <si>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</si>
  <si>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</si>
  <si>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</si>
  <si>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</si>
  <si>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</si>
  <si>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</si>
  <si>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</si>
  <si>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</si>
  <si>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</si>
  <si>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</si>
  <si>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</si>
  <si>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</si>
  <si>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</si>
  <si>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</si>
  <si>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</si>
  <si>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</si>
  <si>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</si>
  <si>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</si>
  <si>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</si>
  <si>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</si>
  <si>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</si>
  <si>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</si>
  <si>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</si>
  <si>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</si>
  <si>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</si>
  <si>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</si>
  <si>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</si>
  <si>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</si>
  <si>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</si>
  <si>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</si>
  <si>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</si>
  <si>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</si>
  <si>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</si>
  <si>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</si>
  <si>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</si>
  <si>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</si>
  <si>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</si>
  <si>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</si>
  <si>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</si>
  <si>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</si>
  <si>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</si>
  <si>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</si>
  <si>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</si>
  <si>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</si>
  <si>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</si>
  <si>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</si>
  <si>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</si>
  <si>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</si>
  <si>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</si>
  <si>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</si>
  <si>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</si>
  <si>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</si>
  <si>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</si>
  <si>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</si>
  <si>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</si>
  <si>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</si>
  <si>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</si>
  <si>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</si>
  <si>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</si>
  <si>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</si>
  <si>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</si>
  <si>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</si>
  <si>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</si>
  <si>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</si>
  <si>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</si>
  <si>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</si>
  <si>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</si>
  <si>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</si>
  <si>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</si>
  <si>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</si>
  <si>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</si>
  <si>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</si>
  <si>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</si>
  <si>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</si>
  <si>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</si>
  <si>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</si>
  <si>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</si>
  <si>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</si>
  <si>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</si>
  <si>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</si>
  <si>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</si>
  <si>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</si>
  <si>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</si>
  <si>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</si>
  <si>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</si>
  <si>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</si>
  <si>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</si>
  <si>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</si>
  <si>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</si>
  <si>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</si>
  <si>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</si>
  <si>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</si>
  <si>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</si>
  <si>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</si>
  <si>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</si>
  <si>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</si>
  <si>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</si>
  <si>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</si>
  <si>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</si>
  <si>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</si>
  <si>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</si>
  <si>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</si>
  <si>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</si>
  <si>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</si>
  <si>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</si>
  <si>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</si>
  <si>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</si>
  <si>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</si>
  <si>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</si>
  <si>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</si>
  <si>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</si>
  <si>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</si>
  <si>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</si>
  <si>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</si>
  <si>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</si>
  <si>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</si>
  <si>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</si>
  <si>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</si>
  <si>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</si>
  <si>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</si>
  <si>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</si>
  <si>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</si>
  <si>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</si>
  <si>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</si>
  <si>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</si>
  <si>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</si>
  <si>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</si>
  <si>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</si>
  <si>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</si>
  <si>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</si>
  <si>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</si>
  <si>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</si>
  <si>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</si>
  <si>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</si>
  <si>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</si>
  <si>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</si>
  <si>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</si>
  <si>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</si>
  <si>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</si>
  <si>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</si>
  <si>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</si>
  <si>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</si>
  <si>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</si>
  <si>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</si>
  <si>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</si>
  <si>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</si>
  <si>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</si>
  <si>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</si>
  <si>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</si>
  <si>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</si>
  <si>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</si>
  <si>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</si>
  <si>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</si>
  <si>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</si>
  <si>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</si>
  <si>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</si>
  <si>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</si>
  <si>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</si>
  <si>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</si>
  <si>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</si>
  <si>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</si>
  <si>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</si>
  <si>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</si>
  <si>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</si>
  <si>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</si>
  <si>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</si>
  <si>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</si>
  <si>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</si>
  <si>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</si>
  <si>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</si>
  <si>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</si>
  <si>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</si>
  <si>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</si>
  <si>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</si>
  <si>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</si>
  <si>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</si>
  <si>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</si>
  <si>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</si>
  <si>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</si>
  <si>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</si>
  <si>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</si>
  <si>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</si>
  <si>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</si>
  <si>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</si>
  <si>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</si>
  <si>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</si>
  <si>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</si>
  <si>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</si>
  <si>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</si>
  <si>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</si>
  <si>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</si>
  <si>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</si>
  <si>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</si>
  <si>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</si>
  <si>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</si>
  <si>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</si>
  <si>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</si>
  <si>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</si>
  <si>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</si>
  <si>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</si>
  <si>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</si>
  <si>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</si>
  <si>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</si>
  <si>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</si>
  <si>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</si>
  <si>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</si>
  <si>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</si>
  <si>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</si>
  <si>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</si>
  <si>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</si>
  <si>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</si>
  <si>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</si>
  <si>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</si>
  <si>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</si>
  <si>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</si>
  <si>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</si>
  <si>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</si>
  <si>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</si>
  <si>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</si>
  <si>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</si>
  <si>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</si>
  <si>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</si>
  <si>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</si>
  <si>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</si>
  <si>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</si>
  <si>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</si>
  <si>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</si>
  <si>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</si>
  <si>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</si>
  <si>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</si>
  <si>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</si>
  <si>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</si>
  <si>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</si>
  <si>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</si>
  <si>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</si>
  <si>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</si>
  <si>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</si>
  <si>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</si>
  <si>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</si>
  <si>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</si>
  <si>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</si>
  <si>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</si>
  <si>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</si>
  <si>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</si>
  <si>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</si>
  <si>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</si>
  <si>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</si>
  <si>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</si>
  <si>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</si>
  <si>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</si>
  <si>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</si>
  <si>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</si>
  <si>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</si>
  <si>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</si>
  <si>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</si>
  <si>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</si>
  <si>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</si>
  <si>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</si>
  <si>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</si>
  <si>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</si>
  <si>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</si>
  <si>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</si>
  <si>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</si>
  <si>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</si>
  <si>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</si>
  <si>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</si>
  <si>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</si>
  <si>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</si>
  <si>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</si>
  <si>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</si>
  <si>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</si>
  <si>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</si>
  <si>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</si>
  <si>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</si>
  <si>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</si>
  <si>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</si>
  <si>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</si>
  <si>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</si>
  <si>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</si>
  <si>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</si>
  <si>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</si>
  <si>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</si>
  <si>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</si>
  <si>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</si>
  <si>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</si>
  <si>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</si>
  <si>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</si>
  <si>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</si>
  <si>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</si>
  <si>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</si>
  <si>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</si>
  <si>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</si>
  <si>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</si>
  <si>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</si>
  <si>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</si>
  <si>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</si>
  <si>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</si>
  <si>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</si>
  <si>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</si>
  <si>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</si>
  <si>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</si>
  <si>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</si>
  <si>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</si>
  <si>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</si>
  <si>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</si>
  <si>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</si>
  <si>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</si>
  <si>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</si>
  <si>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</si>
  <si>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</si>
  <si>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</si>
  <si>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</si>
  <si>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</si>
  <si>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</si>
  <si>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</si>
  <si>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</si>
  <si>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</si>
  <si>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</si>
  <si>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</si>
  <si>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</si>
  <si>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</si>
  <si>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</si>
  <si>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</si>
  <si>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</si>
  <si>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</si>
  <si>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</si>
  <si>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</si>
  <si>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</si>
  <si>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</si>
  <si>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</si>
  <si>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</si>
  <si>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</si>
  <si>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</si>
  <si>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</si>
  <si>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</si>
  <si>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</si>
  <si>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</si>
  <si>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</si>
  <si>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</si>
  <si>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</si>
  <si>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</si>
  <si>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</si>
  <si>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</si>
  <si>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</si>
  <si>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</si>
  <si>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</si>
  <si>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</si>
  <si>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</si>
  <si>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</si>
  <si>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</si>
  <si>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</si>
  <si>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</si>
  <si>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</si>
  <si>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</si>
  <si>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</si>
  <si>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</si>
  <si>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</si>
  <si>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</si>
  <si>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</si>
  <si>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</si>
  <si>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</si>
  <si>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</si>
  <si>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</si>
  <si>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</si>
  <si>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</si>
  <si>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</si>
  <si>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</si>
  <si>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</si>
  <si>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</si>
  <si>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</si>
  <si>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</si>
  <si>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</si>
  <si>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</si>
  <si>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</si>
  <si>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</si>
  <si>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</si>
  <si>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</si>
  <si>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</si>
  <si>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</si>
  <si>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</si>
  <si>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</si>
  <si>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</si>
  <si>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</si>
  <si>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</si>
  <si>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</si>
  <si>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</si>
  <si>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</si>
  <si>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</si>
  <si>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</si>
  <si>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</si>
  <si>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</si>
  <si>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</si>
  <si>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</si>
  <si>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</si>
  <si>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</si>
  <si>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</si>
  <si>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</si>
  <si>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</si>
  <si>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</si>
  <si>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</si>
  <si>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</si>
  <si>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</si>
  <si>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</si>
  <si>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</si>
  <si>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</si>
  <si>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</si>
  <si>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</si>
  <si>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</si>
  <si>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</si>
  <si>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</si>
  <si>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</si>
  <si>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</si>
  <si>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</si>
  <si>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</si>
  <si>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</si>
  <si>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</si>
  <si>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</si>
  <si>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</si>
  <si>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</si>
  <si>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</si>
  <si>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</si>
  <si>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</si>
  <si>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</si>
  <si>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</si>
  <si>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</si>
  <si>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</si>
  <si>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</si>
  <si>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</si>
  <si>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</si>
  <si>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</si>
  <si>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</si>
  <si>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</si>
  <si>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</si>
  <si>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</si>
  <si>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</si>
  <si>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</si>
  <si>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</si>
  <si>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</si>
  <si>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</si>
  <si>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</si>
  <si>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</si>
  <si>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</si>
  <si>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</si>
  <si>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</si>
  <si>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</si>
  <si>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</si>
  <si>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</si>
  <si>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</si>
  <si>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</si>
  <si>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</si>
  <si>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</si>
  <si>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</si>
  <si>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</si>
  <si>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</si>
  <si>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</si>
  <si>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</si>
  <si>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</si>
  <si>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</si>
  <si>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</si>
  <si>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</si>
  <si>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</si>
  <si>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</si>
  <si>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</si>
  <si>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</si>
  <si>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</si>
  <si>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</si>
  <si>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</si>
  <si>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</si>
  <si>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</si>
  <si>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</si>
  <si>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</si>
  <si>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</si>
  <si>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</si>
  <si>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</si>
  <si>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</si>
  <si>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</si>
  <si>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</si>
  <si>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</si>
  <si>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</si>
  <si>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</si>
  <si>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</si>
  <si>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</si>
  <si>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</si>
  <si>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</si>
  <si>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</si>
  <si>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</si>
  <si>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</si>
  <si>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</si>
  <si>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</si>
  <si>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</si>
  <si>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</si>
  <si>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</si>
  <si>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</si>
  <si>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</si>
  <si>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</si>
  <si>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</si>
  <si>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</si>
  <si>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</si>
  <si>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</si>
  <si>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</si>
  <si>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</si>
  <si>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</si>
  <si>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</si>
  <si>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</si>
  <si>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</si>
  <si>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</si>
  <si>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</si>
  <si>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</si>
  <si>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</si>
  <si>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</si>
  <si>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</si>
  <si>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</si>
  <si>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</si>
  <si>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</si>
  <si>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</si>
  <si>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</si>
  <si>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</si>
  <si>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</si>
  <si>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</si>
  <si>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</si>
  <si>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</si>
  <si>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</si>
  <si>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</si>
  <si>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</si>
  <si>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</si>
  <si>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</si>
  <si>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</si>
  <si>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</si>
  <si>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</si>
  <si>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</si>
  <si>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</si>
  <si>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</si>
  <si>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</si>
  <si>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</si>
  <si>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</si>
  <si>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</si>
  <si>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</si>
  <si>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</si>
  <si>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</si>
  <si>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</si>
  <si>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</si>
  <si>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</si>
  <si>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</si>
  <si>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</si>
  <si>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</si>
  <si>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</si>
  <si>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</si>
  <si>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</si>
  <si>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</si>
  <si>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</si>
  <si>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</si>
  <si>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</si>
  <si>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</si>
  <si>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</si>
  <si>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</si>
  <si>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</si>
  <si>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</si>
  <si>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</si>
  <si>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</si>
  <si>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</si>
  <si>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</si>
  <si>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</si>
  <si>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</si>
  <si>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</si>
  <si>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</si>
  <si>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</si>
  <si>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</si>
  <si>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</si>
  <si>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</si>
  <si>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</si>
  <si>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</si>
  <si>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</si>
  <si>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</si>
  <si>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</si>
  <si>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</si>
  <si>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</si>
  <si>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</si>
  <si>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</si>
  <si>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</si>
  <si>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</si>
  <si>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</si>
  <si>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</si>
  <si>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</si>
  <si>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</si>
  <si>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</si>
  <si>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</si>
  <si>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</si>
  <si>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</si>
  <si>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</si>
  <si>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</si>
  <si>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</si>
  <si>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</si>
  <si>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</si>
  <si>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</si>
  <si>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</si>
  <si>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</si>
  <si>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</si>
  <si>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</si>
  <si>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</si>
  <si>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</si>
  <si>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</si>
  <si>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</si>
  <si>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</si>
  <si>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</si>
  <si>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</si>
  <si>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</si>
  <si>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</si>
  <si>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</si>
  <si>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</si>
  <si>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</si>
  <si>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</si>
  <si>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</si>
  <si>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</si>
  <si>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</si>
  <si>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</si>
  <si>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</si>
  <si>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</si>
  <si>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</si>
  <si>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</si>
  <si>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</si>
  <si>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</si>
  <si>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</si>
  <si>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</si>
  <si>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</si>
  <si>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</si>
  <si>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</si>
  <si>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</si>
  <si>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</si>
  <si>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</si>
  <si>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</si>
  <si>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</si>
  <si>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</si>
  <si>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</si>
  <si>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</si>
  <si>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</si>
  <si>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</si>
  <si>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</si>
  <si>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</si>
  <si>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</si>
  <si>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</si>
  <si>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</si>
  <si>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</si>
  <si>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</si>
  <si>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</si>
  <si>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</si>
  <si>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</si>
  <si>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</si>
  <si>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</si>
  <si>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</si>
  <si>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</si>
  <si>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</si>
  <si>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</si>
  <si>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</si>
  <si>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</si>
  <si>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</si>
  <si>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</si>
  <si>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</si>
  <si>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</si>
  <si>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</si>
  <si>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</si>
  <si>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</si>
  <si>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</si>
  <si>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</si>
  <si>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</si>
  <si>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</si>
  <si>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</si>
  <si>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</si>
  <si>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</si>
  <si>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</si>
  <si>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</si>
  <si>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</si>
  <si>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</si>
  <si>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</si>
  <si>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</si>
  <si>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</si>
  <si>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</si>
  <si>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</si>
  <si>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</si>
  <si>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</si>
  <si>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</si>
  <si>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</si>
  <si>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</si>
  <si>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</si>
  <si>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</si>
  <si>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</si>
  <si>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</si>
  <si>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</si>
  <si>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</si>
  <si>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</si>
  <si>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</si>
  <si>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</si>
  <si>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</si>
  <si>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</si>
  <si>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</si>
  <si>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</si>
  <si>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</si>
  <si>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</si>
  <si>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</si>
  <si>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</si>
  <si>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</si>
  <si>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</si>
  <si>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</si>
  <si>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</si>
  <si>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</si>
  <si>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</si>
  <si>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</si>
  <si>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</si>
  <si>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</si>
  <si>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</si>
  <si>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</si>
  <si>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</si>
  <si>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</si>
  <si>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</si>
  <si>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</si>
  <si>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</si>
  <si>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</si>
  <si>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</si>
  <si>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</si>
  <si>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</si>
  <si>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</si>
  <si>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</si>
  <si>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</si>
  <si>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</si>
  <si>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</si>
  <si>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</si>
  <si>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</si>
  <si>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</si>
  <si>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</si>
  <si>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</si>
  <si>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</si>
  <si>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</si>
  <si>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</si>
  <si>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</si>
  <si>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</si>
  <si>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</si>
  <si>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</si>
  <si>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</si>
  <si>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</si>
  <si>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</si>
  <si>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</si>
  <si>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</si>
  <si>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</si>
  <si>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</si>
  <si>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</si>
  <si>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</si>
  <si>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</si>
  <si>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</si>
  <si>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</si>
  <si>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</si>
  <si>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</si>
  <si>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</si>
  <si>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</si>
  <si>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</si>
  <si>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</si>
  <si>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</si>
  <si>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</si>
  <si>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</si>
  <si>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</si>
  <si>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</si>
  <si>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</si>
  <si>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</si>
  <si>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</si>
  <si>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</si>
  <si>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</si>
  <si>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</si>
  <si>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</si>
  <si>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</si>
  <si>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</si>
  <si>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</si>
  <si>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</si>
  <si>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</si>
  <si>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</si>
  <si>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</si>
  <si>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</si>
  <si>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</si>
  <si>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</si>
  <si>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</si>
  <si>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</si>
  <si>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</si>
  <si>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</si>
  <si>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</si>
  <si>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</si>
  <si>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</si>
  <si>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</si>
  <si>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</si>
  <si>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</si>
  <si>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</si>
  <si>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</si>
  <si>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</si>
  <si>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</si>
  <si>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</si>
  <si>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</si>
  <si>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</si>
  <si>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</si>
  <si>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</si>
  <si>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</si>
  <si>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</si>
  <si>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</si>
  <si>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</si>
  <si>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</si>
  <si>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</si>
  <si>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</si>
  <si>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</si>
  <si>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</si>
  <si>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</si>
  <si>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</si>
  <si>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</si>
  <si>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</si>
  <si>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</si>
  <si>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</si>
  <si>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</si>
  <si>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</si>
  <si>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</si>
  <si>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</si>
  <si>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</si>
  <si>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</si>
  <si>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</si>
  <si>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</si>
  <si>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</si>
  <si>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</si>
  <si>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</si>
  <si>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</si>
  <si>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</si>
  <si>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</si>
  <si>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</si>
  <si>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</si>
  <si>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</si>
  <si>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</si>
  <si>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</si>
  <si>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</si>
  <si>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</si>
  <si>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</si>
  <si>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</si>
  <si>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</si>
  <si>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</si>
  <si>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</si>
  <si>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</si>
  <si>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</si>
  <si>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</si>
  <si>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</si>
  <si>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</si>
  <si>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</si>
  <si>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</si>
  <si>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</si>
  <si>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</si>
  <si>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</si>
  <si>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</si>
  <si>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</si>
  <si>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</si>
  <si>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</si>
  <si>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</si>
  <si>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</si>
  <si>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</si>
  <si>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</si>
  <si>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</si>
  <si>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</si>
  <si>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</si>
  <si>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</si>
  <si>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</si>
  <si>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</si>
  <si>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</si>
  <si>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</si>
  <si>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</si>
  <si>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</si>
  <si>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</si>
  <si>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</si>
  <si>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</si>
  <si>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</si>
  <si>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</si>
  <si>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</si>
  <si>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</si>
  <si>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</si>
  <si>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</si>
  <si>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</si>
  <si>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</si>
  <si>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</si>
  <si>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</si>
  <si>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</si>
  <si>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</si>
  <si>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</si>
  <si>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</si>
  <si>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</si>
  <si>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</si>
  <si>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</si>
  <si>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</si>
  <si>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</si>
  <si>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</si>
  <si>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</si>
  <si>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</si>
  <si>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</si>
  <si>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</si>
  <si>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</si>
  <si>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</si>
  <si>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</si>
  <si>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</si>
  <si>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</si>
  <si>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</si>
  <si>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</si>
  <si>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</si>
  <si>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</si>
  <si>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</si>
  <si>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</si>
  <si>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</si>
  <si>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</si>
  <si>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</si>
  <si>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</si>
  <si>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</si>
  <si>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</si>
  <si>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</si>
  <si>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</si>
  <si>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</si>
  <si>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</si>
  <si>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</si>
  <si>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</si>
  <si>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</si>
  <si>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</si>
  <si>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</si>
  <si>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</si>
  <si>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</si>
  <si>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</si>
  <si>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</si>
  <si>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</si>
  <si>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</si>
  <si>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</si>
  <si>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</si>
  <si>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</si>
  <si>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</si>
  <si>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</si>
  <si>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</si>
  <si>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</si>
  <si>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</si>
  <si>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</si>
  <si>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</si>
  <si>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</si>
  <si>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</si>
  <si>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</si>
  <si>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</si>
  <si>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</si>
  <si>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</si>
  <si>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</si>
  <si>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</si>
  <si>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</si>
  <si>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</si>
  <si>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</si>
  <si>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</si>
  <si>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</si>
  <si>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</si>
  <si>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</si>
  <si>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</si>
  <si>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</si>
  <si>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</si>
  <si>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</si>
  <si>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</si>
  <si>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</si>
  <si>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</si>
  <si>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</si>
  <si>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</si>
  <si>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</si>
  <si>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</si>
  <si>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</si>
  <si>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</si>
  <si>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</si>
  <si>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</si>
  <si>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</si>
  <si>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</si>
  <si>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</si>
  <si>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</si>
  <si>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</si>
  <si>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</si>
  <si>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</si>
  <si>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</si>
  <si>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</si>
  <si>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</si>
  <si>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</si>
  <si>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</si>
  <si>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</si>
  <si>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</si>
  <si>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</si>
  <si>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</si>
  <si>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</si>
  <si>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</si>
  <si>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</si>
  <si>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</si>
  <si>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</si>
  <si>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</si>
  <si>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</si>
  <si>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</si>
  <si>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</si>
  <si>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</si>
  <si>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</si>
  <si>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</si>
  <si>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</si>
  <si>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</si>
  <si>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</si>
  <si>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</si>
  <si>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</si>
  <si>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</si>
  <si>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</si>
  <si>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</si>
  <si>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</si>
  <si>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</si>
  <si>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</si>
  <si>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</si>
  <si>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</si>
  <si>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</si>
  <si>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</si>
  <si>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</si>
  <si>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</si>
  <si>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</si>
  <si>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</si>
  <si>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</si>
  <si>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</si>
  <si>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</si>
  <si>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</si>
  <si>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</si>
  <si>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</si>
  <si>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</si>
  <si>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</si>
  <si>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</si>
  <si>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</si>
  <si>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</si>
  <si>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</si>
  <si>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</si>
  <si>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</si>
  <si>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</si>
  <si>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</si>
  <si>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</si>
  <si>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</si>
  <si>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</si>
  <si>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</si>
  <si>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</si>
  <si>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</si>
  <si>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</si>
  <si>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</si>
  <si>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</si>
  <si>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</si>
  <si>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</si>
  <si>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</si>
  <si>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</si>
  <si>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</si>
  <si>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</si>
  <si>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</si>
  <si>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</si>
  <si>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</si>
  <si>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</si>
  <si>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</si>
  <si>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</si>
  <si>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</si>
  <si>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</si>
  <si>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</si>
  <si>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</si>
  <si>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</si>
  <si>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</si>
  <si>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</si>
  <si>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</si>
  <si>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</si>
  <si>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</si>
  <si>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</si>
  <si>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</si>
  <si>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</si>
  <si>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</si>
  <si>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</si>
  <si>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</si>
  <si>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</si>
  <si>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</si>
  <si>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</si>
  <si>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</si>
  <si>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</si>
  <si>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</si>
  <si>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</si>
  <si>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</si>
  <si>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</si>
  <si>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</si>
  <si>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</si>
  <si>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</si>
  <si>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</si>
  <si>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</si>
  <si>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</si>
  <si>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</si>
  <si>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</si>
  <si>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</si>
  <si>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</si>
  <si>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</si>
  <si>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</si>
  <si>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</si>
  <si>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</si>
  <si>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</si>
  <si>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</si>
  <si>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</si>
  <si>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</si>
  <si>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</si>
  <si>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</si>
  <si>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</si>
  <si>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</si>
  <si>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</si>
  <si>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</si>
  <si>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</si>
  <si>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</si>
  <si>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</si>
  <si>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</si>
  <si>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</si>
  <si>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</si>
  <si>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</si>
  <si>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</si>
  <si>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</si>
  <si>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</si>
  <si>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</si>
  <si>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</si>
  <si>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</si>
  <si>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</si>
  <si>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</si>
  <si>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</si>
  <si>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</si>
  <si>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</si>
  <si>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</si>
  <si>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</si>
  <si>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</si>
  <si>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</si>
  <si>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</si>
  <si>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</si>
  <si>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</si>
  <si>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</si>
  <si>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</si>
  <si>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</si>
  <si>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</si>
  <si>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</si>
  <si>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</si>
  <si>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</si>
  <si>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</si>
  <si>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</si>
  <si>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</si>
  <si>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</si>
  <si>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</si>
  <si>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</si>
  <si>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</si>
  <si>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</si>
  <si>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</si>
  <si>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</si>
  <si>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</si>
  <si>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</si>
  <si>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</si>
  <si>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</si>
  <si>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</si>
  <si>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</si>
  <si>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</si>
  <si>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</si>
  <si>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</si>
  <si>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</si>
  <si>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</si>
  <si>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</si>
  <si>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</si>
  <si>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</si>
  <si>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</si>
  <si>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</si>
  <si>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</si>
  <si>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</si>
  <si>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</si>
  <si>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</si>
  <si>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</si>
  <si>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</si>
  <si>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</si>
  <si>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</si>
  <si>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</si>
  <si>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</si>
  <si>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</si>
  <si>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</si>
  <si>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</si>
  <si>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</si>
  <si>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</si>
  <si>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</si>
  <si>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</si>
  <si>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</si>
  <si>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</si>
  <si>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</si>
  <si>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</si>
  <si>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</si>
  <si>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</si>
  <si>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</si>
  <si>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</si>
  <si>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</si>
  <si>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</si>
  <si>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</si>
  <si>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</si>
  <si>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</si>
  <si>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</si>
  <si>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</si>
  <si>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</si>
  <si>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</si>
  <si>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</si>
  <si>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</si>
  <si>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</si>
  <si>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</si>
  <si>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</si>
  <si>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</si>
  <si>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</si>
  <si>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</si>
  <si>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</si>
  <si>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</si>
  <si>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</si>
  <si>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</si>
  <si>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</si>
  <si>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</si>
  <si>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</si>
  <si>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</si>
  <si>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</si>
  <si>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</si>
  <si>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</si>
  <si>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</si>
  <si>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</si>
  <si>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</si>
  <si>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</si>
  <si>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</si>
  <si>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</si>
  <si>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</si>
  <si>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</si>
  <si>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</si>
  <si>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</si>
  <si>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</si>
  <si>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</si>
  <si>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</si>
  <si>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</si>
  <si>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</si>
  <si>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</si>
  <si>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</si>
  <si>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</si>
  <si>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</si>
  <si>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</si>
  <si>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</si>
  <si>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</si>
  <si>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</si>
  <si>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</si>
  <si>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</si>
  <si>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</si>
  <si>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</si>
  <si>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</si>
  <si>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</si>
  <si>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</si>
  <si>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</si>
  <si>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</si>
  <si>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</si>
  <si>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</si>
  <si>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</si>
  <si>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</si>
  <si>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</si>
  <si>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</si>
  <si>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</si>
  <si>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</si>
  <si>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</si>
  <si>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</si>
  <si>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</si>
  <si>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</si>
  <si>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</si>
  <si>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</si>
  <si>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</si>
  <si>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</si>
  <si>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</si>
  <si>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</si>
  <si>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</si>
  <si>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</si>
  <si>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</si>
  <si>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</si>
  <si>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</si>
  <si>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</si>
  <si>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</si>
  <si>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</si>
  <si>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</si>
  <si>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</si>
  <si>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</si>
  <si>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</si>
  <si>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</si>
  <si>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</si>
  <si>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</si>
  <si>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</si>
  <si>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</si>
  <si>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</si>
  <si>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</si>
  <si>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</si>
  <si>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</si>
  <si>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</si>
  <si>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</si>
  <si>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</si>
  <si>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</si>
  <si>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</si>
  <si>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</si>
  <si>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</si>
  <si>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</si>
  <si>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</si>
  <si>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</si>
  <si>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</si>
  <si>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</si>
  <si>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</si>
  <si>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</si>
  <si>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</si>
  <si>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</si>
  <si>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</si>
  <si>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</si>
  <si>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</si>
  <si>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</si>
  <si>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</si>
  <si>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</si>
  <si>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</si>
  <si>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</si>
  <si>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</si>
  <si>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</si>
  <si>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</si>
  <si>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</si>
  <si>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</si>
  <si>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</si>
  <si>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</si>
  <si>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</si>
  <si>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</si>
  <si>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</si>
  <si>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</si>
  <si>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</si>
  <si>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</si>
  <si>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</si>
  <si>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</si>
  <si>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</si>
  <si>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</si>
  <si>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</si>
  <si>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</si>
  <si>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</si>
  <si>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</si>
  <si>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</si>
  <si>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</si>
  <si>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</si>
  <si>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</si>
  <si>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</si>
  <si>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</si>
  <si>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</si>
  <si>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</si>
  <si>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</si>
  <si>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</si>
  <si>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</si>
  <si>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</si>
  <si>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</si>
  <si>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</si>
  <si>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</si>
  <si>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</si>
  <si>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</si>
  <si>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</si>
  <si>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</si>
  <si>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</si>
  <si>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</si>
  <si>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</si>
  <si>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</si>
  <si>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</si>
  <si>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</si>
  <si>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</si>
  <si>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</si>
  <si>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</si>
  <si>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</si>
  <si>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</si>
  <si>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</si>
  <si>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</si>
  <si>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</si>
  <si>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</si>
  <si>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</si>
  <si>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</si>
  <si>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</si>
  <si>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</si>
  <si>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</si>
  <si>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</si>
  <si>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</si>
  <si>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</si>
  <si>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</si>
  <si>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</si>
  <si>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</si>
  <si>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</si>
  <si>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</si>
  <si>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</si>
  <si>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</si>
  <si>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</si>
  <si>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</si>
  <si>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</si>
  <si>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</si>
  <si>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</si>
  <si>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</si>
  <si>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</si>
  <si>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</si>
  <si>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</si>
  <si>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</si>
  <si>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</si>
  <si>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</si>
  <si>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</si>
  <si>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</si>
  <si>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</si>
  <si>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</si>
  <si>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</si>
  <si>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</si>
  <si>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</si>
  <si>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</si>
  <si>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</si>
  <si>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</si>
  <si>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</si>
  <si>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</si>
  <si>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</si>
  <si>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</si>
  <si>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</si>
  <si>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</si>
  <si>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</si>
  <si>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</si>
  <si>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</si>
  <si>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</si>
  <si>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</si>
  <si>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</si>
  <si>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</si>
  <si>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</si>
  <si>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</si>
  <si>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</si>
  <si>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</si>
  <si>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</si>
  <si>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</si>
  <si>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</si>
  <si>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</si>
  <si>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</si>
  <si>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</si>
  <si>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</si>
  <si>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</si>
  <si>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</si>
  <si>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</si>
  <si>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</si>
  <si>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</si>
  <si>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</si>
  <si>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</si>
  <si>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</si>
  <si>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</si>
  <si>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</si>
  <si>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</si>
  <si>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</si>
  <si>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</si>
  <si>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</si>
  <si>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</si>
  <si>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</si>
  <si>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</si>
  <si>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</si>
  <si>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</si>
  <si>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</si>
  <si>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</si>
  <si>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</si>
  <si>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</si>
  <si>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</si>
  <si>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</si>
  <si>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</si>
  <si>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</si>
  <si>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</si>
  <si>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</si>
  <si>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</si>
  <si>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</si>
  <si>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</si>
  <si>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</si>
  <si>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</si>
  <si>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</si>
  <si>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</si>
  <si>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</si>
  <si>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</si>
  <si>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</si>
  <si>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</si>
  <si>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</si>
  <si>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</si>
  <si>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</si>
  <si>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</si>
  <si>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</si>
  <si>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</si>
  <si>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</si>
  <si>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</si>
  <si>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</si>
  <si>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</si>
  <si>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</si>
  <si>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</si>
  <si>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</si>
  <si>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</si>
  <si>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</si>
  <si>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</si>
  <si>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</si>
  <si>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</si>
  <si>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</si>
  <si>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</si>
  <si>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</si>
  <si>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</si>
  <si>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</si>
  <si>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</si>
  <si>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</si>
  <si>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</si>
  <si>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</si>
  <si>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</si>
  <si>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</si>
  <si>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</si>
  <si>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</si>
  <si>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</si>
  <si>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</si>
  <si>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</si>
  <si>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</si>
  <si>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</si>
  <si>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</si>
  <si>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</si>
  <si>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</si>
  <si>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</si>
  <si>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</si>
  <si>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</si>
  <si>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</si>
  <si>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</si>
  <si>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</si>
  <si>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</si>
  <si>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</si>
  <si>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</si>
  <si>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</si>
  <si>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</si>
  <si>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</si>
  <si>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</si>
  <si>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</si>
  <si>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</si>
  <si>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</si>
  <si>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</si>
  <si>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</si>
  <si>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</si>
  <si>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</si>
  <si>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</si>
  <si>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</si>
  <si>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</si>
  <si>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</si>
  <si>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</si>
  <si>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</si>
  <si>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</si>
  <si>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</si>
  <si>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</si>
  <si>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</si>
  <si>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</si>
  <si>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</si>
  <si>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</si>
  <si>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</si>
  <si>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</si>
  <si>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</si>
  <si>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</si>
  <si>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</si>
  <si>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</si>
  <si>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</si>
  <si>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</si>
  <si>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</si>
  <si>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</si>
  <si>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</si>
  <si>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</si>
  <si>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</si>
  <si>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</si>
  <si>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</si>
  <si>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</si>
  <si>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</si>
  <si>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</si>
  <si>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</si>
  <si>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</si>
  <si>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</si>
  <si>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</si>
  <si>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</si>
  <si>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</si>
  <si>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</si>
  <si>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</si>
  <si>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</si>
  <si>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</si>
  <si>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</si>
  <si>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</si>
  <si>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</si>
  <si>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</si>
  <si>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</si>
  <si>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</si>
  <si>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</si>
  <si>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</si>
  <si>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</si>
  <si>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</si>
  <si>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</si>
  <si>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</si>
  <si>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</si>
  <si>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</si>
  <si>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</si>
  <si>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</si>
  <si>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</si>
  <si>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</si>
  <si>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</si>
  <si>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</si>
  <si>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</si>
  <si>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</si>
  <si>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</si>
  <si>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</si>
  <si>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</si>
  <si>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</si>
  <si>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</si>
  <si>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</si>
  <si>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</si>
  <si>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</si>
  <si>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</si>
  <si>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</si>
  <si>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</si>
  <si>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</si>
  <si>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</si>
  <si>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</si>
  <si>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</si>
  <si>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</si>
  <si>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</si>
  <si>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</si>
  <si>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</si>
  <si>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</si>
  <si>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</si>
  <si>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</si>
  <si>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</si>
  <si>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</si>
  <si>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</si>
  <si>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</si>
  <si>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</si>
  <si>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</si>
  <si>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</si>
  <si>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</si>
  <si>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</si>
  <si>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</si>
  <si>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</si>
  <si>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</si>
  <si>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</si>
  <si>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</si>
  <si>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</si>
  <si>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</si>
  <si>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</si>
  <si>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</si>
  <si>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</si>
  <si>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</si>
  <si>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</si>
  <si>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</si>
  <si>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</si>
  <si>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</si>
  <si>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</si>
  <si>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</si>
  <si>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</si>
  <si>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</si>
  <si>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</si>
  <si>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</si>
  <si>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</si>
  <si>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</si>
  <si>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</si>
  <si>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</si>
  <si>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</si>
  <si>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</si>
  <si>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</si>
  <si>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</si>
  <si>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</si>
  <si>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</si>
  <si>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</si>
  <si>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</si>
  <si>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</si>
  <si>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</si>
  <si>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</si>
  <si>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</si>
  <si>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</si>
  <si>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</si>
  <si>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</si>
  <si>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</si>
  <si>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</si>
  <si>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</si>
  <si>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</si>
  <si>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</si>
  <si>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</si>
  <si>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</si>
  <si>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</si>
  <si>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</si>
  <si>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</si>
  <si>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</si>
  <si>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</si>
  <si>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</si>
  <si>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</si>
  <si>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</si>
  <si>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</si>
  <si>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</si>
  <si>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</si>
  <si>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</si>
  <si>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</si>
  <si>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</si>
  <si>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</si>
  <si>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</si>
  <si>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</si>
  <si>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</si>
  <si>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</si>
  <si>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</si>
  <si>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</si>
  <si>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</si>
  <si>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</si>
  <si>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</si>
  <si>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</si>
  <si>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</si>
  <si>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</si>
  <si>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</si>
  <si>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</si>
  <si>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</si>
  <si>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</si>
  <si>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</si>
  <si>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</si>
  <si>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</si>
  <si>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</si>
  <si>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</si>
  <si>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</si>
  <si>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</si>
  <si>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</si>
  <si>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</si>
  <si>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</si>
  <si>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</si>
  <si>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</si>
  <si>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</si>
  <si>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</si>
  <si>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</si>
  <si>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</si>
  <si>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</si>
  <si>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</si>
  <si>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</si>
  <si>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</si>
  <si>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</si>
  <si>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</si>
  <si>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</si>
  <si>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</si>
  <si>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</si>
  <si>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</si>
  <si>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</si>
  <si>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</si>
  <si>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</si>
  <si>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</si>
  <si>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</si>
  <si>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</si>
  <si>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</si>
  <si>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</si>
  <si>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</si>
  <si>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</si>
  <si>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</si>
  <si>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</si>
  <si>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</si>
  <si>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</si>
  <si>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</si>
  <si>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</si>
  <si>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</si>
  <si>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</si>
  <si>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</si>
  <si>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</si>
  <si>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</si>
  <si>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</si>
  <si>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</si>
  <si>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</si>
  <si>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</si>
  <si>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</si>
  <si>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</si>
  <si>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</si>
  <si>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</si>
  <si>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</si>
  <si>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</si>
  <si>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</si>
  <si>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</si>
  <si>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</si>
  <si>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</si>
  <si>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</si>
  <si>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</si>
  <si>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</si>
  <si>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</si>
  <si>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</si>
  <si>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</si>
  <si>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</si>
  <si>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</si>
  <si>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</si>
  <si>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</si>
  <si>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</si>
  <si>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</si>
  <si>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</si>
  <si>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</si>
  <si>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</si>
  <si>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</si>
  <si>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</si>
  <si>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</si>
  <si>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</si>
  <si>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</si>
  <si>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</si>
  <si>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</si>
  <si>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</si>
  <si>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</si>
  <si>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</si>
  <si>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</si>
  <si>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</si>
  <si>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</si>
  <si>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</si>
  <si>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</si>
  <si>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</si>
  <si>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</si>
  <si>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</si>
  <si>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</si>
  <si>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</si>
  <si>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</si>
  <si>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</si>
  <si>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</si>
  <si>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</si>
  <si>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</si>
  <si>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</si>
  <si>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</si>
  <si>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</si>
  <si>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</si>
  <si>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</si>
  <si>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</si>
  <si>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</si>
  <si>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</si>
  <si>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</si>
  <si>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</si>
  <si>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</si>
  <si>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</si>
  <si>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</si>
  <si>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</si>
  <si>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</si>
  <si>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</si>
  <si>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</si>
  <si>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</si>
  <si>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</si>
  <si>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</si>
  <si>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</si>
  <si>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</si>
  <si>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</si>
  <si>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</si>
  <si>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</si>
  <si>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</si>
  <si>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</si>
  <si>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</si>
  <si>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</si>
  <si>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</si>
  <si>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</si>
  <si>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</si>
  <si>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</si>
  <si>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</si>
  <si>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</si>
  <si>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</si>
  <si>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</si>
  <si>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</si>
  <si>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</si>
  <si>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</si>
  <si>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</si>
  <si>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</si>
  <si>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</si>
  <si>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</si>
  <si>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</si>
  <si>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</si>
  <si>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</si>
  <si>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</si>
  <si>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</si>
  <si>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</si>
  <si>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</si>
  <si>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</si>
  <si>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</si>
  <si>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</si>
  <si>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</si>
  <si>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</si>
  <si>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</si>
  <si>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</si>
  <si>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</si>
  <si>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</si>
  <si>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</si>
  <si>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</si>
  <si>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</si>
  <si>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</si>
  <si>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</si>
  <si>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</si>
  <si>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</si>
  <si>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</si>
  <si>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</si>
  <si>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</si>
  <si>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</si>
  <si>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</si>
  <si>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</si>
  <si>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</si>
  <si>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</si>
  <si>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</si>
  <si>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</si>
  <si>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</si>
  <si>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</si>
  <si>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</si>
  <si>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</si>
  <si>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</si>
  <si>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</si>
  <si>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</si>
  <si>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</si>
  <si>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</si>
  <si>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</si>
  <si>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</si>
  <si>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</si>
  <si>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</si>
  <si>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</si>
  <si>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</si>
  <si>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</si>
  <si>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</si>
  <si>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</si>
  <si>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</si>
  <si>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</si>
  <si>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</si>
  <si>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</si>
  <si>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</si>
  <si>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</si>
  <si>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</si>
  <si>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</si>
  <si>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</si>
  <si>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</si>
  <si>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</si>
  <si>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</si>
  <si>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</si>
  <si>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</si>
  <si>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</si>
  <si>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</si>
  <si>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</si>
  <si>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</si>
  <si>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</si>
  <si>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</si>
  <si>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</si>
  <si>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</si>
  <si>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</si>
  <si>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</si>
  <si>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</si>
  <si>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</si>
  <si>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</si>
  <si>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</si>
  <si>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</si>
  <si>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</si>
  <si>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</si>
  <si>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</si>
  <si>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</si>
  <si>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</si>
  <si>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</si>
  <si>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</si>
  <si>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</si>
  <si>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</si>
  <si>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</si>
  <si>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</si>
  <si>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</si>
  <si>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</si>
  <si>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</si>
  <si>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</si>
  <si>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</si>
  <si>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</si>
  <si>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</si>
  <si>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</si>
  <si>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</si>
  <si>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</si>
  <si>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</si>
  <si>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</si>
  <si>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</si>
  <si>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</si>
  <si>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</si>
  <si>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</si>
  <si>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</si>
  <si>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</si>
  <si>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</si>
  <si>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</si>
  <si>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</si>
  <si>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</si>
  <si>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</si>
  <si>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</si>
  <si>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</si>
  <si>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</si>
  <si>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</si>
  <si>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</si>
  <si>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</si>
  <si>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</si>
  <si>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</si>
  <si>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</si>
  <si>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</si>
  <si>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</si>
  <si>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</si>
  <si>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</si>
  <si>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</si>
  <si>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</si>
  <si>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</si>
  <si>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</si>
  <si>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</si>
  <si>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</si>
  <si>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</si>
  <si>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</si>
  <si>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</si>
  <si>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</si>
  <si>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</si>
  <si>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</si>
  <si>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</si>
  <si>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</si>
  <si>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</si>
  <si>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</si>
  <si>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</si>
  <si>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</si>
  <si>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</si>
  <si>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</si>
  <si>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</si>
  <si>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</si>
  <si>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</si>
  <si>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</si>
  <si>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</si>
  <si>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</si>
  <si>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</si>
  <si>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</si>
  <si>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</si>
  <si>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</si>
  <si>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</si>
  <si>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</si>
  <si>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</si>
  <si>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</si>
  <si>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</si>
  <si>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</si>
  <si>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</si>
  <si>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</si>
  <si>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</si>
  <si>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</si>
  <si>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</si>
  <si>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</si>
  <si>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</si>
  <si>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</si>
  <si>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</si>
  <si>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</si>
  <si>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</si>
  <si>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</si>
  <si>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</si>
  <si>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</si>
  <si>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</si>
  <si>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</si>
  <si>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</si>
  <si>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</si>
  <si>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</si>
  <si>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</si>
  <si>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</si>
  <si>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</si>
  <si>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</si>
  <si>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</si>
  <si>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</si>
  <si>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</si>
  <si>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</si>
  <si>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</si>
  <si>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</si>
  <si>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</si>
  <si>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</si>
  <si>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</si>
  <si>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</si>
  <si>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</si>
  <si>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</si>
  <si>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</si>
  <si>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</si>
  <si>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</si>
  <si>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</si>
  <si>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</si>
  <si>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</si>
  <si>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</si>
  <si>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</si>
  <si>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</si>
  <si>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</si>
  <si>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</si>
  <si>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</si>
  <si>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</si>
  <si>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</si>
  <si>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</si>
  <si>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</si>
  <si>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</si>
  <si>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</si>
  <si>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</si>
  <si>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</si>
  <si>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</si>
  <si>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</si>
  <si>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</si>
  <si>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</si>
  <si>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</si>
  <si>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</si>
  <si>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</si>
  <si>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</si>
  <si>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</si>
  <si>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</si>
  <si>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</si>
  <si>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</si>
  <si>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</si>
  <si>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</si>
  <si>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</si>
  <si>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</si>
  <si>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</si>
  <si>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</si>
  <si>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</si>
  <si>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</si>
  <si>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</si>
  <si>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</si>
  <si>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</si>
  <si>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</si>
  <si>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</si>
  <si>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</si>
  <si>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</si>
  <si>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</si>
  <si>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</si>
  <si>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</si>
  <si>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</si>
  <si>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</si>
  <si>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</si>
  <si>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</si>
  <si>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</si>
  <si>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</si>
  <si>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</si>
  <si>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</si>
  <si>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</si>
  <si>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</si>
  <si>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</si>
  <si>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</si>
  <si>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</si>
  <si>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</si>
  <si>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</si>
  <si>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</si>
  <si>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</si>
  <si>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</si>
  <si>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</si>
  <si>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</si>
  <si>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</si>
  <si>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</si>
  <si>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</si>
  <si>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</si>
  <si>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</si>
  <si>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</si>
  <si>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</si>
  <si>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</si>
  <si>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</si>
  <si>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</si>
  <si>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</si>
  <si>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</si>
  <si>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</si>
  <si>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</si>
  <si>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</si>
  <si>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</si>
  <si>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</si>
  <si>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</si>
  <si>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</si>
  <si>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</si>
  <si>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</si>
  <si>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</si>
  <si>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</si>
  <si>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</si>
  <si>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</si>
  <si>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</si>
  <si>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</si>
  <si>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</si>
  <si>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</si>
  <si>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</si>
  <si>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</si>
  <si>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</si>
  <si>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</si>
  <si>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</si>
  <si>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</si>
  <si>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</si>
  <si>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</si>
  <si>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</si>
  <si>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</si>
  <si>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</si>
  <si>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</si>
  <si>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</si>
  <si>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</si>
  <si>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</si>
  <si>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</si>
  <si>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</si>
  <si>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</si>
  <si>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</si>
  <si>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</si>
  <si>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</si>
  <si>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</si>
  <si>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</si>
  <si>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</si>
  <si>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</si>
  <si>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</si>
  <si>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</si>
  <si>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</si>
  <si>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</si>
  <si>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</si>
  <si>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</si>
  <si>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</si>
  <si>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</si>
  <si>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</si>
  <si>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</si>
  <si>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</si>
  <si>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</si>
  <si>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</si>
  <si>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</si>
  <si>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</si>
  <si>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</si>
  <si>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</si>
  <si>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</si>
  <si>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</si>
  <si>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</si>
  <si>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</si>
  <si>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</si>
  <si>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</si>
  <si>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</si>
  <si>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</si>
  <si>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</si>
  <si>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</si>
  <si>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</si>
  <si>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</si>
  <si>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</si>
  <si>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</si>
  <si>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</si>
  <si>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</si>
  <si>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</si>
  <si>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</si>
  <si>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</si>
  <si>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</si>
  <si>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</si>
  <si>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</si>
  <si>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</si>
  <si>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</si>
  <si>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</si>
  <si>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</si>
  <si>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</si>
  <si>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</si>
  <si>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</si>
  <si>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</si>
  <si>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</si>
  <si>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</si>
  <si>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</si>
  <si>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</si>
  <si>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</si>
  <si>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</si>
  <si>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</si>
  <si>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</si>
  <si>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</si>
  <si>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</si>
  <si>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</si>
  <si>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</si>
  <si>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</si>
  <si>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</si>
  <si>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</si>
  <si>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</si>
  <si>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</si>
  <si>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</si>
  <si>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</si>
  <si>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</si>
  <si>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</si>
  <si>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</si>
  <si>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</si>
  <si>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</si>
  <si>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</si>
  <si>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</si>
  <si>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</si>
  <si>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</si>
  <si>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</si>
  <si>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</si>
  <si>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</si>
  <si>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</si>
  <si>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</si>
  <si>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</si>
  <si>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</si>
  <si>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</si>
  <si>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</si>
  <si>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</si>
  <si>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</si>
  <si>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</si>
  <si>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</si>
  <si>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</si>
  <si>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</si>
  <si>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</si>
  <si>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</si>
  <si>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</si>
  <si>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</si>
  <si>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</si>
  <si>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</si>
  <si>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</si>
  <si>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</si>
  <si>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</si>
  <si>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</si>
  <si>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</si>
  <si>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</si>
  <si>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</si>
  <si>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</si>
  <si>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</si>
  <si>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</si>
  <si>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</si>
  <si>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</si>
  <si>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</si>
  <si>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</si>
  <si>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</si>
  <si>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</si>
  <si>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</si>
  <si>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</si>
  <si>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</si>
  <si>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</si>
  <si>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</si>
  <si>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</si>
  <si>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</si>
  <si>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</si>
  <si>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</si>
  <si>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</si>
  <si>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</si>
  <si>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</si>
  <si>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</si>
  <si>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</si>
  <si>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</si>
  <si>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</si>
  <si>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</si>
  <si>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</si>
  <si>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</si>
  <si>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</si>
  <si>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</si>
  <si>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</si>
  <si>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</si>
  <si>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</si>
  <si>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</si>
  <si>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</si>
  <si>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</si>
  <si>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</si>
  <si>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</si>
  <si>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</si>
  <si>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</si>
  <si>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</si>
  <si>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</si>
  <si>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</si>
  <si>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</si>
  <si>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</si>
  <si>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</si>
  <si>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</si>
  <si>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</si>
  <si>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</si>
  <si>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</si>
  <si>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</si>
  <si>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</si>
  <si>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</si>
  <si>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</si>
  <si>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</si>
  <si>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</si>
  <si>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</si>
  <si>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</si>
  <si>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</si>
  <si>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</si>
  <si>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</si>
  <si>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</si>
  <si>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</si>
  <si>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</si>
  <si>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</si>
  <si>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</si>
  <si>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</si>
  <si>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</si>
  <si>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</si>
  <si>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</si>
  <si>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</si>
  <si>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</si>
  <si>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</si>
  <si>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</si>
  <si>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</si>
  <si>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</si>
  <si>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</si>
  <si>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</si>
  <si>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</si>
  <si>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</si>
  <si>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</si>
  <si>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</si>
  <si>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</si>
  <si>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</si>
  <si>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</si>
  <si>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</si>
  <si>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</si>
  <si>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</si>
  <si>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</si>
  <si>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</si>
  <si>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</si>
  <si>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</si>
  <si>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</si>
  <si>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</si>
  <si>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</si>
  <si>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</si>
  <si>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</si>
  <si>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</si>
  <si>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</si>
  <si>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</si>
  <si>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</si>
  <si>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</si>
  <si>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</si>
  <si>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</si>
  <si>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</si>
  <si>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</si>
  <si>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</si>
  <si>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</si>
  <si>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</si>
  <si>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</si>
  <si>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</si>
  <si>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</si>
  <si>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</si>
  <si>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</si>
  <si>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</si>
  <si>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</si>
  <si>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</si>
  <si>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</si>
  <si>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</si>
  <si>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</si>
  <si>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</si>
  <si>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</si>
  <si>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</si>
  <si>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</si>
  <si>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</si>
  <si>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</si>
  <si>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</si>
  <si>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</si>
  <si>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</si>
  <si>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</si>
  <si>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</si>
  <si>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</si>
  <si>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</si>
  <si>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</si>
  <si>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</si>
  <si>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</si>
  <si>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</si>
  <si>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</si>
  <si>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</si>
  <si>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</si>
  <si>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</si>
  <si>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</si>
  <si>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</si>
  <si>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</si>
  <si>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</si>
  <si>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</si>
  <si>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</si>
  <si>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</si>
  <si>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</si>
  <si>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</si>
  <si>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</si>
  <si>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</si>
  <si>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</si>
  <si>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</si>
  <si>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</si>
  <si>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</si>
  <si>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</si>
  <si>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</si>
  <si>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</si>
  <si>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</si>
  <si>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</si>
  <si>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</si>
  <si>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</si>
  <si>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</si>
  <si>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</si>
  <si>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</si>
  <si>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</si>
  <si>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</si>
  <si>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</si>
  <si>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</si>
  <si>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</si>
  <si>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</si>
  <si>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</si>
  <si>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</si>
  <si>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</si>
  <si>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</si>
  <si>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</si>
  <si>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</si>
  <si>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</si>
  <si>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</si>
  <si>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</si>
  <si>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</si>
  <si>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</si>
  <si>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</si>
  <si>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</si>
  <si>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</si>
  <si>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</si>
  <si>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</si>
  <si>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</si>
  <si>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</si>
  <si>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</si>
  <si>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</si>
  <si>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</si>
  <si>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</si>
  <si>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</si>
  <si>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</si>
  <si>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</si>
  <si>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</si>
  <si>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</si>
  <si>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</si>
  <si>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</si>
  <si>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</si>
  <si>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</si>
  <si>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</si>
  <si>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</si>
  <si>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</si>
  <si>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</si>
  <si>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</si>
  <si>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</si>
  <si>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</si>
  <si>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</si>
  <si>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</si>
  <si>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</si>
  <si>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</si>
  <si>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</si>
  <si>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</si>
  <si>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</si>
  <si>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</si>
  <si>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</si>
  <si>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</si>
  <si>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</si>
  <si>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</si>
  <si>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</si>
  <si>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</si>
  <si>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</si>
  <si>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</si>
  <si>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</si>
  <si>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</si>
  <si>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</si>
  <si>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</si>
  <si>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</si>
  <si>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</si>
  <si>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</si>
  <si>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</si>
  <si>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</si>
  <si>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</si>
  <si>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</si>
  <si>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</si>
  <si>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</si>
  <si>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</si>
  <si>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</si>
  <si>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</si>
  <si>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</si>
  <si>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</si>
  <si>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</si>
  <si>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</si>
  <si>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</si>
  <si>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</si>
  <si>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</si>
  <si>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</si>
  <si>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</si>
  <si>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</si>
  <si>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</si>
  <si>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</si>
  <si>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</si>
  <si>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</si>
  <si>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</si>
  <si>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</si>
  <si>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</si>
  <si>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</si>
  <si>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</si>
  <si>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</si>
  <si>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</si>
  <si>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</si>
  <si>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</si>
  <si>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</si>
  <si>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</si>
  <si>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</si>
  <si>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</si>
  <si>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</si>
  <si>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</si>
  <si>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</si>
  <si>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</si>
  <si>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</si>
  <si>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</si>
  <si>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</si>
  <si>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</si>
  <si>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</si>
  <si>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</si>
  <si>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</si>
  <si>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</si>
  <si>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</si>
  <si>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</si>
  <si>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</si>
  <si>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</si>
  <si>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</si>
  <si>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</si>
  <si>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</si>
  <si>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</si>
  <si>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</si>
  <si>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</si>
  <si>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</si>
  <si>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</si>
  <si>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</si>
  <si>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</si>
  <si>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</si>
  <si>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</si>
  <si>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</si>
  <si>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</si>
  <si>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</si>
  <si>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</si>
  <si>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</si>
  <si>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</si>
  <si>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</si>
  <si>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</si>
  <si>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</si>
  <si>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</si>
  <si>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</si>
  <si>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</si>
  <si>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</si>
  <si>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</si>
  <si>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</si>
  <si>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</si>
  <si>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</si>
  <si>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</si>
  <si>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</si>
  <si>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</si>
  <si>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</si>
  <si>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</si>
  <si>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</si>
  <si>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</si>
  <si>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</si>
  <si>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</si>
  <si>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</si>
  <si>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</si>
  <si>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</si>
  <si>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</si>
  <si>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</si>
  <si>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</si>
  <si>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</si>
  <si>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</si>
  <si>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</si>
  <si>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</si>
  <si>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</si>
  <si>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</si>
  <si>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</si>
  <si>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</si>
  <si>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</si>
  <si>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</si>
  <si>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</si>
  <si>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</si>
  <si>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</si>
  <si>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</si>
  <si>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</si>
  <si>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</si>
  <si>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</si>
  <si>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</si>
  <si>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</si>
  <si>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</si>
  <si>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</si>
  <si>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</si>
  <si>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</si>
  <si>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</si>
  <si>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</si>
  <si>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</si>
  <si>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</si>
  <si>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</si>
  <si>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</si>
  <si>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</si>
  <si>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</si>
  <si>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</si>
  <si>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</si>
  <si>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</si>
  <si>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</si>
  <si>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</si>
  <si>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</si>
  <si>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</si>
  <si>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</si>
  <si>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</si>
  <si>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</si>
  <si>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</si>
  <si>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</si>
  <si>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</si>
  <si>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</si>
  <si>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</si>
  <si>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</si>
  <si>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</si>
  <si>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</si>
  <si>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</si>
  <si>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</si>
  <si>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</si>
  <si>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</si>
  <si>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</si>
  <si>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</si>
  <si>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</si>
  <si>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</si>
  <si>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</si>
  <si>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</si>
  <si>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</si>
  <si>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</si>
  <si>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</si>
  <si>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</si>
  <si>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</si>
  <si>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</si>
  <si>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</si>
  <si>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</si>
  <si>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</si>
  <si>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</si>
  <si>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</si>
  <si>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</si>
  <si>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</si>
  <si>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</si>
  <si>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</si>
  <si>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</si>
  <si>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</si>
  <si>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</si>
  <si>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</si>
  <si>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</si>
  <si>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</si>
  <si>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</si>
  <si>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</si>
  <si>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</si>
  <si>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</si>
  <si>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</si>
  <si>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</si>
  <si>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</si>
  <si>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</si>
  <si>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</si>
  <si>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</si>
  <si>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</si>
  <si>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</si>
  <si>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</si>
  <si>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</si>
  <si>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</si>
  <si>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</si>
  <si>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</si>
  <si>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</si>
  <si>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</si>
  <si>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</si>
  <si>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</si>
  <si>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</si>
  <si>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</si>
  <si>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</si>
  <si>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</si>
  <si>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</si>
  <si>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</si>
  <si>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</si>
  <si>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</si>
  <si>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</si>
  <si>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</si>
  <si>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</si>
  <si>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</si>
  <si>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</si>
  <si>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</si>
  <si>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</si>
  <si>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</si>
  <si>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</si>
  <si>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</si>
  <si>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</si>
  <si>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</si>
  <si>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</si>
  <si>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</si>
  <si>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</si>
  <si>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</si>
  <si>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</si>
  <si>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</si>
  <si>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</si>
  <si>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</si>
  <si>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</si>
  <si>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</si>
  <si>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</si>
  <si>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</si>
  <si>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</si>
  <si>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</si>
  <si>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</si>
  <si>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</si>
  <si>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</si>
  <si>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</si>
  <si>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</si>
  <si>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</si>
  <si>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</si>
  <si>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</si>
  <si>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</si>
  <si>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</si>
  <si>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</si>
  <si>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</si>
  <si>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</si>
  <si>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</si>
  <si>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</si>
  <si>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</si>
  <si>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</si>
  <si>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</si>
  <si>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</si>
  <si>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</si>
  <si>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</si>
  <si>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</si>
  <si>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</si>
  <si>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</si>
  <si>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</si>
  <si>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</si>
  <si>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</si>
  <si>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</si>
  <si>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</si>
  <si>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</si>
  <si>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</si>
  <si>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</si>
  <si>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</si>
  <si>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</si>
  <si>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</si>
  <si>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</si>
  <si>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</si>
  <si>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</si>
  <si>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</si>
  <si>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</si>
  <si>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</si>
  <si>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</si>
  <si>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</si>
  <si>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</si>
  <si>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</si>
  <si>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</si>
  <si>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</si>
  <si>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</si>
  <si>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</si>
  <si>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</si>
  <si>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</si>
  <si>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</si>
  <si>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</si>
  <si>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</si>
  <si>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</si>
  <si>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</si>
  <si>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</si>
  <si>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</si>
  <si>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</si>
  <si>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</si>
  <si>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</si>
  <si>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</si>
  <si>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</si>
  <si>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</si>
  <si>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</si>
  <si>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</si>
  <si>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</si>
  <si>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</si>
  <si>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</si>
  <si>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</si>
  <si>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</si>
  <si>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</si>
  <si>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</si>
  <si>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</si>
  <si>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</si>
  <si>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</si>
  <si>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</si>
  <si>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</si>
  <si>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</si>
  <si>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</si>
  <si>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</si>
  <si>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</si>
  <si>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</si>
  <si>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</si>
  <si>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</si>
  <si>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</si>
  <si>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</si>
  <si>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</si>
  <si>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</si>
  <si>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</si>
  <si>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</si>
  <si>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</si>
  <si>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</si>
  <si>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</si>
  <si>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</si>
  <si>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</si>
  <si>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</si>
  <si>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</si>
  <si>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</si>
  <si>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</si>
  <si>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</si>
  <si>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</si>
  <si>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</si>
  <si>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</si>
  <si>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</si>
  <si>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</si>
  <si>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</si>
  <si>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</si>
  <si>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</si>
  <si>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</si>
  <si>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</si>
  <si>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</si>
  <si>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</si>
  <si>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</si>
  <si>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</si>
  <si>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</si>
  <si>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</si>
  <si>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</si>
  <si>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</si>
  <si>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</si>
  <si>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</si>
  <si>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</si>
  <si>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</si>
  <si>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</si>
  <si>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</si>
  <si>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</si>
  <si>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</si>
  <si>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</si>
  <si>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</si>
  <si>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</si>
  <si>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</si>
  <si>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</si>
  <si>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</si>
  <si>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</si>
  <si>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</si>
  <si>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</si>
  <si>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</si>
  <si>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</si>
  <si>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</si>
  <si>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</si>
  <si>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</si>
  <si>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</si>
  <si>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</si>
  <si>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</si>
  <si>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</si>
  <si>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</si>
  <si>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</si>
  <si>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</si>
  <si>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</si>
  <si>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</si>
  <si>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</si>
  <si>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</si>
  <si>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</si>
  <si>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</si>
  <si>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</si>
  <si>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</si>
  <si>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</si>
  <si>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</si>
  <si>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</si>
  <si>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</si>
  <si>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</si>
  <si>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</si>
  <si>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</si>
  <si>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</si>
  <si>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</si>
  <si>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</si>
  <si>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</si>
  <si>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</si>
  <si>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</si>
  <si>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</si>
  <si>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</si>
  <si>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</si>
  <si>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</si>
  <si>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</si>
  <si>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</si>
  <si>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</si>
  <si>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</si>
  <si>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</si>
  <si>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</si>
  <si>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</si>
  <si>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</si>
  <si>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</si>
  <si>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</si>
  <si>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</si>
  <si>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</si>
  <si>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</si>
  <si>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</si>
  <si>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</si>
  <si>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</si>
  <si>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</si>
  <si>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</si>
  <si>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</si>
  <si>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</si>
  <si>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</si>
  <si>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</si>
  <si>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</si>
  <si>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</si>
  <si>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</si>
  <si>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</si>
  <si>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</si>
  <si>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</si>
  <si>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</si>
  <si>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</si>
  <si>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</si>
  <si>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</si>
  <si>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</si>
  <si>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</si>
  <si>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</si>
  <si>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</si>
  <si>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</si>
  <si>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</si>
  <si>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</si>
  <si>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</si>
  <si>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</si>
  <si>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</si>
  <si>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</si>
  <si>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</si>
  <si>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</si>
  <si>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</si>
  <si>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</si>
  <si>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</si>
  <si>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</si>
  <si>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</si>
  <si>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</si>
  <si>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</si>
  <si>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</si>
  <si>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</si>
  <si>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</si>
  <si>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</si>
  <si>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</si>
  <si>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</si>
  <si>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</si>
  <si>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</si>
  <si>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</si>
  <si>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</si>
  <si>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</si>
  <si>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</si>
  <si>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</si>
  <si>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</si>
  <si>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</si>
  <si>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</si>
  <si>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</si>
  <si>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</si>
  <si>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</si>
  <si>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</si>
  <si>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</si>
  <si>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</si>
  <si>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</si>
  <si>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</si>
  <si>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</si>
  <si>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</si>
  <si>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</si>
  <si>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</si>
  <si>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</si>
  <si>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</si>
  <si>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</si>
  <si>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</si>
  <si>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</si>
  <si>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</si>
  <si>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</si>
  <si>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</si>
  <si>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</si>
  <si>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</si>
  <si>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</si>
  <si>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</si>
  <si>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</si>
  <si>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</si>
  <si>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</si>
  <si>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</si>
  <si>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</si>
  <si>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</si>
  <si>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</si>
  <si>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</si>
  <si>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</si>
  <si>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</si>
  <si>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</si>
  <si>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</si>
  <si>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</si>
  <si>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</si>
  <si>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</si>
  <si>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</si>
  <si>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</si>
  <si>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</si>
  <si>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</si>
  <si>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</si>
  <si>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</si>
  <si>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</si>
  <si>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</si>
  <si>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</si>
  <si>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</si>
  <si>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</si>
  <si>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</si>
  <si>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</si>
  <si>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</si>
  <si>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</si>
  <si>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</si>
  <si>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</si>
  <si>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</si>
  <si>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</si>
  <si>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</si>
  <si>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</si>
  <si>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</si>
  <si>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</si>
  <si>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</si>
  <si>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</si>
  <si>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</si>
  <si>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</si>
  <si>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</si>
  <si>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</si>
  <si>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</si>
  <si>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</si>
  <si>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</si>
  <si>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</si>
  <si>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</si>
  <si>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</si>
  <si>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</si>
  <si>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</si>
  <si>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</si>
  <si>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</si>
  <si>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</si>
  <si>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</si>
  <si>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</si>
  <si>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</si>
  <si>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</si>
  <si>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</si>
  <si>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</si>
  <si>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</si>
  <si>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</si>
  <si>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</si>
  <si>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</si>
  <si>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</si>
  <si>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</si>
  <si>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</si>
  <si>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</si>
  <si>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</si>
  <si>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</si>
  <si>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</si>
  <si>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</si>
  <si>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</si>
  <si>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</si>
  <si>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</si>
  <si>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</si>
  <si>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</si>
  <si>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</si>
  <si>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</si>
  <si>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</si>
  <si>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</si>
  <si>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</si>
  <si>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</si>
  <si>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</si>
  <si>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</si>
  <si>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</si>
  <si>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</si>
  <si>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</si>
  <si>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</si>
  <si>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</si>
  <si>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</si>
  <si>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</si>
  <si>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</si>
  <si>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</si>
  <si>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</si>
  <si>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</si>
  <si>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</si>
  <si>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</si>
  <si>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</si>
  <si>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</si>
  <si>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</si>
  <si>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</si>
  <si>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</si>
  <si>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</si>
  <si>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</si>
  <si>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</si>
  <si>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</si>
  <si>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</si>
  <si>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</si>
  <si>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</si>
  <si>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</si>
  <si>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</si>
  <si>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</si>
  <si>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</si>
  <si>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</si>
  <si>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</si>
  <si>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</si>
  <si>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</si>
  <si>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</si>
  <si>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</si>
  <si>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</si>
  <si>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</si>
  <si>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</si>
  <si>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</si>
  <si>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</si>
  <si>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</si>
  <si>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</si>
  <si>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</si>
  <si>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</si>
  <si>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</si>
  <si>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</si>
  <si>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</si>
  <si>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</si>
  <si>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</si>
  <si>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</si>
  <si>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</si>
  <si>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</si>
  <si>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</si>
  <si>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</si>
  <si>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</si>
  <si>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</si>
  <si>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</si>
  <si>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</si>
  <si>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</si>
  <si>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</si>
  <si>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</si>
  <si>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</si>
  <si>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</si>
  <si>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</si>
  <si>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</si>
  <si>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</si>
  <si>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</si>
  <si>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</si>
  <si>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</si>
  <si>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</si>
  <si>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</si>
  <si>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</si>
  <si>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</si>
  <si>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</si>
  <si>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</si>
  <si>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</si>
  <si>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</si>
  <si>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</si>
  <si>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</si>
  <si>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</si>
  <si>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</si>
  <si>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</si>
  <si>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</si>
  <si>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</si>
  <si>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</si>
  <si>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</si>
  <si>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</si>
  <si>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</si>
  <si>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</si>
  <si>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</si>
  <si>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</si>
  <si>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</si>
  <si>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</si>
  <si>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</si>
  <si>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</si>
  <si>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</si>
  <si>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</si>
  <si>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</si>
  <si>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</si>
  <si>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</si>
  <si>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</si>
  <si>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</si>
  <si>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</si>
  <si>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</si>
  <si>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</si>
  <si>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</si>
  <si>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</si>
  <si>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</si>
  <si>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</si>
  <si>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</si>
  <si>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</si>
  <si>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</si>
  <si>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</si>
  <si>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</si>
  <si>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</si>
  <si>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</si>
  <si>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</si>
  <si>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</si>
  <si>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</si>
  <si>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</si>
  <si>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</si>
  <si>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</si>
  <si>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</si>
  <si>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</si>
  <si>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</si>
  <si>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</si>
  <si>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</si>
  <si>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</si>
  <si>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</si>
  <si>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</si>
  <si>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</si>
  <si>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</si>
  <si>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</si>
  <si>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</si>
  <si>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</si>
  <si>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</si>
  <si>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</si>
  <si>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</si>
  <si>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</si>
  <si>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</si>
  <si>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</si>
  <si>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</si>
  <si>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</si>
  <si>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</si>
  <si>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</si>
  <si>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</si>
  <si>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</si>
  <si>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</si>
  <si>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</si>
  <si>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</si>
  <si>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</si>
  <si>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</si>
  <si>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</si>
  <si>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</si>
  <si>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</si>
  <si>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</si>
  <si>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</si>
  <si>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</si>
  <si>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</si>
  <si>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</si>
  <si>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</si>
  <si>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</si>
  <si>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</si>
  <si>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</si>
  <si>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</si>
  <si>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</si>
  <si>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</si>
  <si>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</si>
  <si>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</si>
  <si>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</si>
  <si>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</si>
  <si>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</si>
  <si>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</si>
  <si>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</si>
  <si>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</si>
  <si>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</si>
  <si>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</si>
  <si>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</si>
  <si>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</si>
  <si>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</si>
  <si>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</si>
  <si>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</si>
  <si>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</si>
  <si>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</si>
  <si>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</si>
  <si>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</si>
  <si>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</si>
  <si>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</si>
  <si>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</si>
  <si>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</si>
  <si>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</si>
  <si>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</si>
  <si>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</si>
  <si>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</si>
  <si>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</si>
  <si>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</si>
  <si>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</si>
  <si>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</si>
  <si>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</si>
  <si>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</si>
  <si>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</si>
  <si>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</si>
  <si>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</si>
  <si>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</si>
  <si>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</si>
  <si>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</si>
  <si>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</si>
  <si>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</si>
  <si>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</si>
  <si>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</si>
  <si>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</si>
  <si>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</si>
  <si>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</si>
  <si>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</si>
  <si>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</si>
  <si>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</si>
  <si>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</si>
  <si>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</si>
  <si>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</si>
  <si>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</si>
  <si>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</si>
  <si>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</si>
  <si>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</si>
  <si>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</si>
  <si>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</si>
  <si>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</si>
  <si>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</si>
  <si>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</si>
  <si>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</si>
  <si>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</si>
  <si>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</si>
  <si>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</si>
  <si>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</si>
  <si>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</si>
  <si>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</si>
  <si>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</si>
  <si>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</si>
  <si>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</si>
  <si>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</si>
  <si>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</si>
  <si>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</si>
  <si>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</si>
  <si>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</si>
  <si>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</si>
  <si>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</si>
  <si>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</si>
  <si>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</si>
  <si>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</si>
  <si>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</si>
  <si>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</si>
  <si>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</si>
  <si>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</si>
  <si>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</si>
  <si>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</si>
  <si>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</si>
  <si>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</si>
  <si>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</si>
  <si>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</si>
  <si>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</si>
  <si>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</si>
  <si>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</si>
  <si>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</si>
  <si>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</si>
  <si>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</si>
  <si>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</si>
  <si>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</si>
  <si>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</si>
  <si>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</si>
  <si>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</si>
  <si>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</si>
  <si>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</si>
  <si>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</si>
  <si>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</si>
  <si>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</si>
  <si>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</si>
  <si>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</si>
  <si>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</si>
  <si>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</si>
  <si>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</si>
  <si>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</si>
  <si>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</si>
  <si>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</si>
  <si>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</si>
  <si>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</si>
  <si>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</si>
  <si>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</si>
  <si>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</si>
  <si>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</si>
  <si>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</si>
  <si>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</si>
  <si>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</si>
  <si>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</si>
  <si>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</si>
  <si>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</si>
  <si>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</si>
  <si>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</si>
  <si>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</si>
  <si>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</si>
  <si>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</si>
  <si>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</si>
  <si>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</si>
  <si>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</si>
  <si>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</si>
  <si>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</si>
  <si>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</si>
  <si>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</si>
  <si>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</si>
  <si>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</si>
  <si>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</si>
  <si>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</si>
  <si>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</si>
  <si>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</si>
  <si>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</si>
  <si>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</si>
  <si>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</si>
  <si>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</si>
  <si>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</si>
  <si>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</si>
  <si>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</si>
  <si>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</si>
  <si>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</si>
  <si>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</si>
  <si>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</si>
  <si>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</si>
  <si>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</si>
  <si>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</si>
  <si>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</si>
  <si>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</si>
  <si>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</si>
  <si>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</si>
  <si>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</si>
  <si>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</si>
  <si>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</si>
  <si>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</si>
  <si>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</si>
  <si>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</si>
  <si>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</si>
  <si>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</si>
  <si>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</si>
  <si>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</si>
  <si>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</si>
  <si>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</si>
  <si>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</si>
  <si>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</si>
  <si>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</si>
  <si>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</si>
  <si>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</si>
  <si>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</si>
  <si>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</si>
  <si>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</si>
  <si>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</si>
  <si>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</si>
  <si>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</si>
  <si>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</si>
  <si>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</si>
  <si>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</si>
  <si>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</si>
  <si>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</si>
  <si>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</si>
  <si>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</si>
  <si>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</si>
  <si>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</si>
  <si>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</si>
  <si>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</si>
  <si>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</si>
  <si>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</si>
  <si>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</si>
  <si>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</si>
  <si>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</si>
  <si>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</si>
  <si>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</si>
  <si>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</si>
  <si>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</si>
  <si>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</si>
  <si>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</si>
  <si>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</si>
  <si>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</si>
  <si>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</si>
  <si>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</si>
  <si>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</si>
  <si>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</si>
  <si>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</si>
  <si>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</si>
  <si>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</si>
  <si>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</si>
  <si>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</si>
  <si>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</si>
  <si>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</si>
  <si>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</si>
  <si>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</si>
  <si>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</si>
  <si>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</si>
  <si>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</si>
  <si>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</si>
  <si>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</si>
  <si>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</si>
  <si>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</si>
  <si>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</si>
  <si>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</si>
  <si>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</si>
  <si>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</si>
  <si>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</si>
  <si>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</si>
  <si>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</si>
  <si>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</si>
  <si>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</si>
  <si>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</si>
  <si>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</si>
  <si>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</si>
  <si>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</si>
  <si>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</si>
  <si>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</si>
  <si>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</si>
  <si>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</si>
  <si>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</si>
  <si>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</si>
  <si>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</si>
  <si>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</si>
  <si>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</si>
  <si>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</si>
  <si>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</si>
  <si>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</si>
  <si>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</si>
  <si>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</si>
  <si>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</si>
  <si>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</si>
  <si>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</si>
  <si>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</si>
  <si>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</si>
  <si>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</si>
  <si>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</si>
  <si>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</si>
  <si>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</si>
  <si>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</si>
  <si>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</si>
  <si>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</si>
  <si>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</si>
  <si>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</si>
  <si>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</si>
  <si>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</si>
  <si>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</si>
  <si>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</si>
  <si>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</si>
  <si>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</si>
  <si>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</si>
  <si>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</si>
  <si>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</si>
  <si>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</si>
  <si>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</si>
  <si>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</si>
  <si>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</si>
  <si>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</si>
  <si>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</si>
  <si>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</si>
  <si>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</si>
  <si>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</si>
  <si>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</si>
  <si>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</si>
  <si>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</si>
  <si>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</si>
  <si>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</si>
  <si>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</si>
  <si>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</si>
  <si>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</si>
  <si>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</si>
  <si>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</si>
  <si>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</si>
  <si>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</si>
  <si>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</si>
  <si>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</si>
  <si>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</si>
  <si>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</si>
  <si>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</si>
  <si>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</si>
  <si>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</si>
  <si>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</si>
  <si>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</si>
  <si>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</si>
  <si>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</si>
  <si>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</si>
  <si>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</si>
  <si>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</si>
  <si>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</si>
  <si>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</si>
  <si>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</si>
  <si>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</si>
  <si>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</si>
  <si>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</si>
  <si>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</si>
  <si>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</si>
  <si>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</si>
  <si>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</si>
  <si>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</si>
  <si>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</si>
  <si>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</si>
  <si>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</si>
  <si>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</si>
  <si>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</si>
  <si>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</si>
  <si>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</si>
  <si>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</si>
  <si>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</si>
  <si>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</si>
  <si>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</si>
  <si>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</si>
  <si>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</si>
  <si>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</si>
  <si>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</si>
  <si>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</si>
  <si>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</si>
  <si>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</si>
  <si>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</si>
  <si>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</si>
  <si>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</si>
  <si>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</si>
  <si>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</si>
  <si>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</si>
  <si>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</si>
  <si>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</si>
  <si>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</si>
  <si>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</si>
  <si>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</si>
  <si>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</si>
  <si>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</si>
  <si>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</si>
  <si>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</si>
  <si>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</si>
  <si>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</si>
  <si>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</si>
  <si>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</si>
  <si>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</si>
  <si>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</si>
  <si>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</si>
  <si>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</si>
  <si>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</si>
  <si>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</si>
  <si>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</si>
  <si>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</si>
  <si>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</si>
  <si>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</si>
  <si>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</si>
  <si>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</si>
  <si>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</si>
  <si>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</si>
  <si>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</si>
  <si>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</si>
  <si>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</si>
  <si>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</si>
  <si>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</si>
  <si>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</si>
  <si>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</si>
  <si>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</si>
  <si>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</si>
  <si>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</si>
  <si>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</si>
  <si>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</si>
  <si>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</si>
  <si>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</si>
  <si>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</si>
  <si>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</si>
  <si>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</si>
  <si>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</si>
  <si>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</si>
  <si>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</si>
  <si>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</si>
  <si>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</si>
  <si>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</si>
  <si>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</si>
  <si>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</si>
  <si>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</si>
  <si>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</si>
  <si>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</si>
  <si>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</si>
  <si>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</si>
  <si>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</si>
  <si>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</si>
  <si>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</si>
  <si>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</si>
  <si>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</si>
  <si>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</si>
  <si>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</si>
  <si>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</si>
  <si>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</si>
  <si>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</si>
  <si>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</si>
  <si>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</si>
  <si>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</si>
  <si>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</si>
  <si>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</si>
  <si>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</si>
  <si>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</si>
  <si>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</si>
  <si>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</si>
  <si>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</si>
  <si>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</si>
  <si>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</si>
  <si>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</si>
  <si>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</si>
  <si>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</si>
  <si>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</si>
  <si>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</si>
  <si>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</si>
  <si>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</si>
  <si>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</si>
  <si>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</si>
  <si>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</si>
  <si>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</si>
  <si>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</si>
  <si>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</si>
  <si>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</si>
  <si>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</si>
  <si>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</si>
  <si>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</si>
  <si>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</si>
  <si>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</si>
  <si>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</si>
  <si>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</si>
  <si>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</si>
  <si>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</si>
  <si>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</si>
  <si>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</si>
  <si>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</si>
  <si>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</si>
  <si>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</si>
  <si>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</si>
  <si>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</si>
  <si>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</si>
  <si>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</si>
  <si>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</si>
  <si>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</si>
  <si>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</si>
  <si>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</si>
  <si>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</si>
  <si>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</si>
  <si>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</si>
  <si>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</si>
  <si>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</si>
  <si>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</si>
  <si>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</si>
  <si>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</si>
  <si>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</si>
  <si>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</si>
  <si>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</si>
  <si>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</si>
  <si>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</si>
  <si>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</si>
  <si>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</si>
  <si>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</si>
  <si>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</si>
  <si>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</si>
  <si>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</si>
  <si>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</si>
  <si>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</si>
  <si>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</si>
  <si>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</si>
  <si>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</si>
  <si>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</si>
  <si>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</si>
  <si>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</si>
  <si>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</si>
  <si>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</si>
  <si>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</si>
  <si>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</si>
  <si>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</si>
  <si>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</si>
  <si>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</si>
  <si>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</si>
  <si>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</si>
  <si>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</si>
  <si>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</si>
  <si>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</si>
  <si>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</si>
  <si>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</si>
  <si>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</si>
  <si>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</si>
  <si>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</si>
  <si>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</si>
  <si>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</si>
  <si>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</si>
  <si>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</si>
  <si>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</si>
  <si>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</si>
  <si>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</si>
  <si>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</si>
  <si>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</si>
  <si>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</si>
  <si>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</si>
  <si>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</si>
  <si>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</si>
  <si>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</si>
  <si>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</si>
  <si>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</si>
  <si>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</si>
  <si>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</si>
  <si>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</si>
  <si>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</si>
  <si>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</si>
  <si>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</si>
  <si>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</si>
  <si>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</si>
  <si>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</si>
  <si>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</si>
  <si>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</si>
  <si>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</si>
  <si>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</si>
  <si>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</si>
  <si>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</si>
  <si>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</si>
  <si>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</si>
  <si>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</si>
  <si>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</si>
  <si>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</si>
  <si>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</si>
  <si>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</si>
  <si>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</si>
  <si>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</si>
  <si>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</si>
  <si>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</si>
  <si>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</si>
  <si>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</si>
  <si>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</si>
  <si>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</si>
  <si>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</si>
  <si>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</si>
  <si>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</si>
  <si>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</si>
  <si>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</si>
  <si>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</si>
  <si>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</si>
  <si>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</si>
  <si>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</si>
  <si>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</si>
  <si>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</si>
  <si>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</si>
  <si>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</si>
  <si>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</si>
  <si>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</si>
  <si>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</si>
  <si>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</si>
  <si>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</si>
  <si>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</si>
  <si>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</si>
  <si>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</si>
  <si>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</si>
  <si>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</si>
  <si>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</si>
  <si>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</si>
  <si>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</si>
  <si>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</si>
  <si>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</si>
  <si>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</si>
  <si>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</si>
  <si>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</si>
  <si>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</si>
  <si>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</si>
  <si>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</si>
  <si>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</si>
  <si>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</si>
  <si>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</si>
  <si>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</si>
  <si>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</si>
  <si>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</si>
  <si>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</si>
  <si>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</si>
  <si>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</si>
  <si>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</si>
  <si>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</si>
  <si>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</si>
  <si>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</si>
  <si>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</si>
  <si>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</si>
  <si>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</si>
  <si>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</si>
  <si>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</si>
  <si>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</si>
  <si>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</si>
  <si>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</si>
  <si>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</si>
  <si>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</si>
  <si>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</si>
  <si>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</si>
  <si>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</si>
  <si>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</si>
  <si>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</si>
  <si>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</si>
  <si>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</si>
  <si>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</si>
  <si>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</si>
  <si>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</si>
  <si>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</si>
  <si>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</si>
  <si>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</si>
  <si>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</si>
  <si>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</si>
  <si>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</si>
  <si>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</si>
  <si>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</si>
  <si>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</si>
  <si>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</si>
  <si>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</si>
  <si>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</si>
  <si>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</si>
  <si>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</si>
  <si>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</si>
  <si>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</si>
  <si>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</si>
  <si>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</si>
  <si>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</si>
  <si>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</si>
  <si>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</si>
  <si>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</si>
  <si>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</si>
  <si>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</si>
  <si>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</si>
  <si>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</si>
  <si>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</si>
  <si>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</si>
  <si>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</si>
  <si>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</si>
  <si>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</si>
  <si>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</si>
  <si>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</si>
  <si>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</si>
  <si>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</si>
  <si>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</si>
  <si>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</si>
  <si>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</si>
  <si>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</si>
  <si>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</si>
  <si>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</si>
  <si>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</si>
  <si>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</si>
  <si>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</si>
  <si>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</si>
  <si>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</si>
  <si>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</si>
  <si>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</si>
  <si>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</si>
  <si>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</si>
  <si>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</si>
  <si>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</si>
  <si>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</si>
  <si>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</si>
  <si>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</si>
  <si>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</si>
  <si>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</si>
  <si>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</si>
  <si>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</si>
  <si>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</si>
  <si>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</si>
  <si>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</si>
  <si>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</si>
  <si>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</si>
  <si>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</si>
  <si>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</si>
  <si>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</si>
  <si>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</si>
  <si>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</si>
  <si>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</si>
  <si>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</si>
  <si>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</si>
  <si>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</si>
  <si>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</si>
  <si>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</si>
  <si>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</si>
  <si>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</si>
  <si>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</si>
  <si>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</si>
  <si>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</si>
  <si>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</si>
  <si>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</si>
  <si>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</si>
  <si>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</si>
  <si>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</si>
  <si>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</si>
  <si>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</si>
  <si>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</si>
  <si>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</si>
  <si>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</si>
  <si>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</si>
  <si>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</si>
  <si>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</si>
  <si>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</si>
  <si>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</si>
  <si>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</si>
  <si>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</si>
  <si>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</si>
  <si>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</si>
  <si>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</si>
  <si>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</si>
  <si>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</si>
  <si>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</si>
  <si>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</si>
  <si>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</si>
  <si>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</si>
  <si>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</si>
  <si>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</si>
  <si>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</si>
  <si>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</si>
  <si>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</si>
  <si>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</si>
  <si>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</si>
  <si>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</si>
  <si>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</si>
  <si>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</si>
  <si>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</si>
  <si>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</si>
  <si>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</si>
  <si>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</si>
  <si>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</si>
  <si>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</si>
  <si>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</si>
  <si>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</si>
  <si>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</si>
  <si>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</si>
  <si>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</si>
  <si>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</si>
  <si>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</si>
  <si>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</si>
  <si>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</si>
  <si>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</si>
  <si>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</si>
  <si>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</si>
  <si>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</si>
  <si>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</si>
  <si>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</si>
  <si>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</si>
  <si>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</si>
  <si>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</si>
  <si>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</si>
  <si>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</si>
  <si>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</si>
  <si>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</si>
  <si>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</si>
  <si>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</si>
  <si>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</si>
  <si>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</si>
  <si>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</si>
  <si>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</si>
  <si>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</si>
  <si>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</si>
  <si>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</si>
  <si>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</si>
  <si>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</si>
  <si>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</si>
  <si>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</si>
  <si>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</si>
  <si>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</si>
  <si>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</si>
  <si>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</si>
  <si>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</si>
  <si>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</si>
  <si>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</si>
  <si>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</si>
  <si>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</si>
  <si>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</si>
  <si>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</si>
  <si>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</si>
  <si>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</si>
  <si>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</si>
  <si>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</si>
  <si>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</si>
  <si>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</si>
  <si>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</si>
  <si>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</si>
  <si>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</si>
  <si>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</si>
  <si>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</si>
  <si>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</si>
  <si>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</si>
  <si>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</si>
  <si>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</si>
  <si>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</si>
  <si>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</si>
  <si>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</si>
  <si>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</si>
  <si>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</si>
  <si>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</si>
  <si>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</si>
  <si>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</si>
  <si>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</si>
  <si>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</si>
  <si>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</si>
  <si>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</si>
  <si>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</si>
  <si>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</si>
  <si>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</si>
  <si>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</si>
  <si>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</si>
  <si>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</si>
  <si>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</si>
  <si>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</si>
  <si>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</si>
  <si>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</si>
  <si>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</si>
  <si>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</si>
  <si>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</si>
  <si>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</si>
  <si>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</si>
  <si>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</si>
  <si>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</si>
  <si>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</si>
  <si>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</si>
  <si>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</si>
  <si>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</si>
  <si>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</si>
  <si>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</si>
  <si>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</si>
  <si>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</si>
  <si>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</si>
  <si>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</si>
  <si>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</si>
  <si>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</si>
  <si>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</si>
  <si>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</si>
  <si>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</si>
  <si>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</si>
  <si>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</si>
  <si>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</si>
  <si>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</si>
  <si>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</si>
  <si>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</si>
  <si>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</si>
  <si>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</si>
  <si>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</si>
  <si>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</si>
  <si>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</si>
  <si>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</si>
  <si>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</si>
  <si>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</si>
  <si>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</si>
  <si>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</si>
  <si>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</si>
  <si>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</si>
  <si>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</si>
  <si>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</si>
  <si>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</si>
  <si>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</si>
  <si>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</si>
  <si>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</si>
  <si>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</si>
  <si>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</si>
  <si>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</si>
  <si>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</si>
  <si>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</si>
  <si>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</si>
  <si>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</si>
  <si>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</si>
  <si>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</si>
  <si>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</si>
  <si>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</si>
  <si>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</si>
  <si>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</si>
  <si>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</si>
  <si>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</si>
  <si>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</si>
  <si>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</si>
  <si>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</si>
  <si>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</si>
  <si>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</si>
  <si>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</si>
  <si>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</si>
  <si>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</si>
  <si>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</si>
  <si>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</si>
  <si>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</si>
  <si>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</si>
  <si>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</si>
  <si>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</si>
  <si>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</si>
  <si>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</si>
  <si>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</si>
  <si>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</si>
  <si>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</si>
  <si>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</si>
  <si>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</si>
  <si>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</si>
  <si>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</si>
  <si>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</si>
  <si>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</si>
  <si>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</si>
  <si>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</si>
  <si>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</si>
  <si>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</si>
  <si>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</si>
  <si>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</si>
  <si>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</si>
  <si>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</si>
  <si>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</si>
  <si>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</si>
  <si>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</si>
  <si>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</si>
  <si>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</si>
  <si>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</si>
  <si>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</si>
  <si>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</si>
  <si>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</si>
  <si>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</si>
  <si>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</si>
  <si>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</si>
  <si>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</si>
  <si>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</si>
  <si>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</si>
  <si>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</si>
  <si>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</si>
  <si>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</si>
  <si>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</si>
  <si>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</si>
  <si>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</si>
  <si>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</si>
  <si>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</si>
  <si>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</si>
  <si>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</si>
  <si>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</si>
  <si>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</si>
  <si>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</si>
  <si>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</si>
  <si>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</si>
  <si>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</si>
  <si>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</si>
  <si>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</si>
  <si>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</si>
  <si>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</si>
  <si>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</si>
  <si>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</si>
  <si>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</si>
  <si>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</si>
  <si>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</si>
  <si>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</si>
  <si>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</si>
  <si>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</si>
  <si>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</si>
  <si>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</si>
  <si>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</si>
  <si>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</si>
  <si>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</si>
  <si>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</si>
  <si>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</si>
  <si>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</si>
  <si>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</si>
  <si>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</si>
  <si>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</si>
  <si>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</si>
  <si>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</si>
  <si>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</si>
  <si>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</si>
  <si>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</si>
  <si>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</si>
  <si>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</si>
  <si>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</si>
  <si>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</si>
  <si>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</si>
  <si>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</si>
  <si>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</si>
  <si>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</si>
  <si>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</si>
  <si>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</si>
  <si>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</si>
  <si>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</si>
  <si>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</si>
  <si>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</si>
  <si>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</si>
  <si>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</si>
  <si>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</si>
  <si>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</si>
  <si>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</si>
  <si>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</si>
  <si>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</si>
  <si>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</si>
  <si>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</si>
  <si>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</si>
  <si>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</si>
  <si>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</si>
  <si>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</si>
  <si>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</si>
  <si>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</si>
  <si>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</si>
  <si>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</si>
  <si>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</si>
  <si>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</si>
  <si>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</si>
  <si>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</si>
  <si>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</si>
  <si>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</si>
  <si>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</si>
  <si>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</si>
  <si>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</si>
  <si>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</si>
  <si>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</si>
  <si>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</si>
  <si>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</si>
  <si>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</si>
  <si>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</si>
  <si>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</si>
  <si>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</si>
  <si>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</si>
  <si>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</si>
  <si>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</si>
  <si>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</si>
  <si>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</si>
  <si>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</si>
  <si>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</si>
  <si>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</si>
  <si>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</si>
  <si>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</si>
  <si>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</si>
  <si>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</si>
  <si>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</si>
  <si>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</si>
  <si>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</si>
  <si>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</si>
  <si>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</si>
  <si>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</si>
  <si>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</si>
  <si>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</si>
  <si>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</si>
  <si>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</si>
  <si>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</si>
  <si>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</si>
  <si>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</si>
  <si>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</si>
  <si>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</si>
  <si>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</si>
  <si>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</si>
  <si>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</si>
  <si>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</si>
  <si>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</si>
  <si>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</si>
  <si>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</si>
  <si>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</si>
  <si>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</si>
  <si>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</si>
  <si>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</si>
  <si>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</si>
  <si>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</si>
  <si>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</si>
  <si>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</si>
  <si>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</si>
  <si>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</si>
  <si>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</si>
  <si>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</si>
  <si>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</si>
  <si>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</si>
  <si>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</si>
  <si>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</si>
  <si>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</si>
  <si>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</si>
  <si>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</si>
  <si>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</si>
  <si>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</si>
  <si>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</si>
  <si>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</si>
  <si>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</si>
  <si>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</si>
  <si>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</si>
  <si>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</si>
  <si>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</si>
  <si>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</si>
  <si>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</si>
  <si>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</si>
  <si>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</si>
  <si>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</si>
  <si>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</si>
  <si>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</si>
  <si>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</si>
  <si>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</si>
  <si>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</si>
  <si>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</si>
  <si>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</si>
  <si>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</si>
  <si>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</si>
  <si>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</si>
  <si>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</si>
  <si>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</si>
  <si>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</si>
  <si>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</si>
  <si>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</si>
  <si>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</si>
  <si>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</si>
  <si>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</si>
  <si>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</si>
  <si>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</si>
  <si>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</si>
  <si>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</si>
  <si>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</si>
  <si>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</si>
  <si>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</si>
  <si>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</si>
  <si>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</si>
  <si>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</si>
  <si>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</si>
  <si>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</si>
  <si>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</si>
  <si>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</si>
  <si>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</si>
  <si>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</si>
  <si>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</si>
  <si>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</si>
  <si>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</si>
  <si>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</si>
  <si>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</si>
  <si>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</si>
  <si>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</si>
  <si>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</si>
  <si>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</si>
  <si>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</si>
  <si>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</si>
  <si>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</si>
  <si>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</si>
  <si>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</si>
  <si>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</si>
  <si>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</si>
  <si>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</si>
  <si>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</si>
  <si>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</si>
  <si>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</si>
  <si>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</si>
  <si>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</si>
  <si>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</si>
  <si>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</si>
  <si>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</si>
  <si>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</si>
  <si>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</si>
  <si>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</si>
  <si>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</si>
  <si>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</si>
  <si>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</si>
  <si>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</si>
  <si>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</si>
  <si>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</si>
  <si>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</si>
  <si>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</si>
  <si>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</si>
  <si>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</si>
  <si>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</si>
  <si>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</si>
  <si>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</si>
  <si>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</si>
  <si>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</si>
  <si>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</si>
  <si>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</si>
  <si>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</si>
  <si>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</si>
  <si>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</si>
  <si>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</si>
  <si>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</si>
  <si>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</si>
  <si>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</si>
  <si>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</si>
  <si>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</si>
  <si>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</si>
  <si>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</si>
  <si>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</si>
  <si>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</si>
  <si>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</si>
  <si>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</si>
  <si>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</si>
  <si>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</si>
  <si>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</si>
  <si>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</si>
  <si>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</si>
  <si>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</si>
  <si>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</si>
  <si>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</si>
  <si>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</si>
  <si>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</si>
  <si>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</si>
  <si>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</si>
  <si>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</si>
  <si>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</si>
  <si>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</si>
  <si>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</si>
  <si>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</si>
  <si>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</si>
  <si>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</si>
  <si>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</si>
  <si>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</si>
  <si>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</si>
  <si>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</si>
  <si>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</si>
  <si>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</si>
  <si>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</si>
  <si>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</si>
  <si>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</si>
  <si>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</si>
  <si>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</si>
  <si>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</si>
  <si>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</si>
  <si>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</si>
  <si>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</si>
  <si>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</si>
  <si>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</si>
  <si>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</si>
  <si>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</si>
  <si>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</si>
  <si>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</si>
  <si>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</si>
  <si>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</si>
  <si>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</si>
  <si>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</si>
  <si>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</si>
  <si>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</si>
  <si>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</si>
  <si>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</si>
  <si>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</si>
  <si>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</si>
  <si>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</si>
  <si>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</si>
  <si>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</si>
  <si>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</si>
  <si>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</si>
  <si>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</si>
  <si>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</si>
  <si>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</si>
  <si>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</si>
  <si>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</si>
  <si>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</si>
  <si>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</si>
  <si>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</si>
  <si>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</si>
  <si>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</si>
  <si>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</si>
  <si>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</si>
  <si>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</si>
  <si>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</si>
  <si>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</si>
  <si>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</si>
  <si>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</si>
  <si>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</si>
  <si>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</si>
  <si>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</si>
  <si>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</si>
  <si>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</si>
  <si>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</si>
  <si>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</si>
  <si>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</si>
  <si>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</si>
  <si>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</si>
  <si>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</si>
  <si>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</si>
  <si>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</si>
  <si>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</si>
  <si>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</si>
  <si>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</si>
  <si>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</si>
  <si>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</si>
  <si>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</si>
  <si>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</si>
  <si>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</si>
  <si>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</si>
  <si>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</si>
  <si>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</si>
  <si>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</si>
  <si>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</si>
  <si>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</si>
  <si>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</si>
  <si>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</si>
  <si>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</si>
  <si>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</si>
  <si>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</si>
  <si>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</si>
  <si>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</si>
  <si>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</si>
  <si>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</si>
  <si>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</si>
  <si>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</si>
  <si>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</si>
  <si>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</si>
  <si>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</si>
  <si>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</si>
  <si>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</si>
  <si>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</si>
  <si>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</si>
  <si>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</si>
  <si>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</si>
  <si>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</si>
  <si>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</si>
  <si>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</si>
  <si>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</si>
  <si>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</si>
  <si>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</si>
  <si>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</si>
  <si>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</si>
  <si>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</si>
  <si>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</si>
  <si>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</si>
  <si>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</si>
  <si>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</si>
  <si>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</si>
  <si>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</si>
  <si>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</si>
  <si>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</si>
  <si>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</si>
  <si>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</si>
  <si>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</si>
  <si>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</si>
  <si>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</si>
  <si>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</si>
  <si>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</si>
  <si>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</si>
  <si>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</si>
  <si>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</si>
  <si>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</si>
  <si>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</si>
  <si>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</si>
  <si>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</si>
  <si>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</si>
  <si>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</si>
  <si>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</si>
  <si>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</si>
  <si>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</si>
  <si>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</si>
  <si>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</si>
  <si>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</si>
  <si>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</si>
  <si>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</si>
  <si>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</si>
  <si>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</si>
  <si>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</si>
  <si>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</si>
  <si>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</si>
  <si>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</si>
  <si>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</si>
  <si>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</si>
  <si>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</si>
  <si>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</si>
  <si>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</si>
  <si>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</si>
  <si>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</si>
  <si>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</si>
  <si>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</si>
  <si>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</si>
  <si>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</si>
  <si>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</si>
  <si>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</si>
  <si>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</si>
  <si>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</si>
  <si>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</si>
  <si>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</si>
  <si>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</si>
  <si>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</si>
  <si>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</si>
  <si>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</si>
  <si>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</si>
  <si>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</si>
  <si>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</si>
  <si>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</si>
  <si>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</si>
  <si>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</si>
  <si>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</si>
  <si>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</si>
  <si>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</si>
  <si>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</si>
  <si>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</si>
  <si>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</si>
  <si>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</si>
  <si>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</si>
  <si>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</si>
  <si>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</si>
  <si>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</si>
  <si>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</si>
  <si>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</si>
  <si>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</si>
  <si>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</si>
  <si>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</si>
  <si>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</si>
  <si>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</si>
  <si>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</si>
  <si>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</si>
  <si>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</si>
  <si>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</si>
  <si>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</si>
  <si>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</si>
  <si>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</si>
  <si>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</si>
  <si>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</si>
  <si>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</si>
  <si>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</si>
  <si>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</si>
  <si>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</si>
  <si>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</si>
  <si>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</si>
  <si>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</si>
  <si>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</si>
  <si>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</si>
  <si>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</si>
  <si>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</si>
  <si>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</si>
  <si>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</si>
  <si>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</si>
  <si>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</si>
  <si>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</si>
  <si>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</si>
  <si>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</si>
  <si>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</si>
  <si>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</si>
  <si>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</si>
  <si>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</si>
  <si>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</si>
  <si>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</si>
  <si>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</si>
  <si>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</si>
  <si>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</si>
  <si>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</si>
  <si>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</si>
  <si>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</si>
  <si>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</si>
  <si>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</si>
  <si>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</si>
  <si>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</si>
  <si>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</si>
  <si>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</si>
  <si>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</si>
  <si>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</si>
  <si>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</si>
  <si>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</si>
  <si>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</si>
  <si>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</si>
  <si>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</si>
  <si>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</si>
  <si>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</si>
  <si>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</si>
  <si>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</si>
  <si>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</si>
  <si>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</si>
  <si>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</si>
  <si>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</si>
  <si>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</si>
  <si>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</si>
  <si>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</si>
  <si>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</si>
  <si>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</si>
  <si>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</si>
  <si>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</si>
  <si>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</si>
  <si>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</si>
  <si>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</si>
  <si>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</si>
  <si>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</si>
  <si>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</si>
  <si>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</si>
  <si>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</si>
  <si>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</si>
  <si>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</si>
  <si>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</si>
  <si>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</si>
  <si>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</si>
  <si>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</si>
  <si>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</si>
  <si>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</si>
  <si>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</si>
  <si>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</si>
  <si>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</si>
  <si>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</si>
  <si>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</si>
  <si>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</si>
  <si>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</si>
  <si>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</si>
  <si>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</si>
  <si>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</si>
  <si>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</si>
  <si>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</si>
  <si>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</si>
  <si>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</si>
  <si>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</si>
  <si>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</si>
  <si>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</si>
  <si>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</si>
  <si>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</si>
  <si>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</si>
  <si>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</si>
  <si>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</si>
  <si>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</si>
  <si>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</si>
  <si>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</si>
  <si>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</si>
  <si>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</si>
  <si>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</si>
  <si>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</si>
  <si>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</si>
  <si>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</si>
  <si>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</si>
  <si>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</si>
  <si>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</si>
  <si>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</si>
  <si>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</si>
  <si>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</si>
  <si>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</si>
  <si>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</si>
  <si>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</si>
  <si>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</si>
  <si>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</si>
  <si>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</si>
  <si>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</si>
  <si>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</si>
  <si>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</si>
  <si>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</si>
  <si>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</si>
  <si>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</si>
  <si>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</si>
  <si>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</si>
  <si>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</si>
  <si>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</si>
  <si>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</si>
  <si>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</si>
  <si>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</si>
  <si>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</si>
  <si>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</si>
  <si>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</si>
  <si>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</si>
  <si>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</si>
  <si>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</si>
  <si>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</si>
  <si>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</si>
  <si>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</si>
  <si>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</si>
  <si>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</si>
  <si>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</si>
  <si>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</si>
  <si>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</si>
  <si>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</si>
  <si>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</si>
  <si>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</si>
  <si>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</si>
  <si>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</si>
  <si>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</si>
  <si>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</si>
  <si>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</si>
  <si>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</si>
  <si>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</si>
  <si>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</si>
  <si>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</si>
  <si>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</si>
  <si>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</si>
  <si>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</si>
  <si>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</si>
  <si>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</si>
  <si>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</si>
  <si>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</si>
  <si>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</si>
  <si>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</si>
  <si>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</si>
  <si>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</si>
  <si>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</si>
  <si>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</si>
  <si>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</si>
  <si>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</si>
  <si>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</si>
  <si>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</si>
  <si>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</si>
  <si>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</si>
  <si>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</si>
  <si>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</si>
  <si>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</si>
  <si>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</si>
  <si>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</si>
  <si>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</si>
  <si>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</si>
  <si>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</si>
  <si>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</si>
  <si>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</si>
  <si>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</si>
  <si>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</si>
  <si>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</si>
  <si>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</si>
  <si>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</si>
  <si>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</si>
  <si>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</si>
  <si>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</si>
  <si>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</si>
  <si>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</si>
  <si>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</si>
  <si>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</si>
  <si>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</si>
  <si>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</si>
  <si>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</si>
  <si>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</si>
  <si>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</si>
  <si>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</si>
  <si>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</si>
  <si>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</si>
  <si>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</si>
  <si>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</si>
  <si>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</si>
  <si>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</si>
  <si>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</si>
  <si>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</si>
  <si>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</si>
  <si>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</si>
  <si>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</si>
  <si>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</si>
  <si>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</si>
  <si>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</si>
  <si>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</si>
  <si>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</si>
  <si>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</si>
  <si>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</si>
  <si>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</si>
  <si>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</si>
  <si>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</si>
  <si>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</si>
  <si>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</si>
  <si>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</si>
  <si>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</si>
  <si>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</si>
  <si>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</si>
  <si>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</si>
  <si>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</si>
  <si>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</si>
  <si>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</si>
  <si>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</si>
  <si>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</si>
  <si>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</si>
  <si>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</si>
  <si>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</si>
  <si>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</si>
  <si>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</si>
  <si>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</si>
  <si>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</si>
  <si>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</si>
  <si>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</si>
  <si>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</si>
  <si>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</si>
  <si>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</si>
  <si>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</si>
  <si>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</si>
  <si>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</si>
  <si>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</si>
  <si>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</si>
  <si>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</si>
  <si>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</si>
  <si>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</si>
  <si>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</si>
  <si>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</si>
  <si>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</si>
  <si>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</si>
  <si>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</si>
  <si>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</si>
  <si>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</si>
  <si>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</si>
  <si>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</si>
  <si>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</si>
  <si>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</si>
  <si>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</si>
  <si>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</si>
  <si>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</si>
  <si>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</si>
  <si>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</si>
  <si>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</si>
  <si>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</si>
  <si>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</si>
  <si>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</si>
  <si>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</si>
  <si>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</si>
  <si>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</si>
  <si>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</si>
  <si>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</si>
  <si>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</si>
  <si>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</si>
  <si>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</si>
  <si>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</si>
  <si>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</si>
  <si>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</si>
  <si>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</si>
  <si>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</si>
  <si>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</si>
  <si>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</si>
  <si>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</si>
  <si>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</si>
  <si>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</si>
  <si>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</si>
  <si>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</si>
  <si>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</si>
  <si>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</si>
  <si>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</si>
  <si>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</si>
  <si>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</si>
  <si>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</si>
  <si>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</si>
  <si>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</si>
  <si>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</si>
  <si>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</si>
  <si>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</si>
  <si>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</si>
  <si>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</si>
  <si>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</si>
  <si>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</si>
  <si>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</si>
  <si>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</si>
  <si>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</si>
  <si>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</si>
  <si>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</si>
  <si>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</si>
  <si>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</si>
  <si>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</si>
  <si>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</si>
  <si>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</si>
  <si>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</si>
  <si>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</si>
  <si>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</si>
  <si>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</si>
  <si>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</si>
  <si>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</si>
  <si>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</si>
  <si>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</si>
  <si>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</si>
  <si>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</si>
  <si>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</si>
  <si>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</si>
  <si>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</si>
  <si>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</si>
  <si>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</si>
  <si>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</si>
  <si>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</si>
  <si>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</si>
  <si>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</si>
  <si>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</si>
  <si>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</si>
  <si>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</si>
  <si>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</si>
  <si>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</si>
  <si>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</si>
  <si>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</si>
  <si>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</si>
  <si>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</si>
  <si>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</si>
  <si>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</si>
  <si>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</si>
  <si>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</si>
  <si>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</si>
  <si>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</si>
  <si>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</si>
  <si>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</si>
  <si>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</si>
  <si>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</si>
  <si>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</si>
  <si>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</si>
  <si>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</si>
  <si>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</si>
  <si>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</si>
  <si>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</si>
  <si>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</si>
  <si>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</si>
  <si>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</si>
  <si>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</si>
  <si>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</si>
  <si>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</si>
  <si>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</si>
  <si>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</si>
  <si>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</si>
  <si>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</si>
  <si>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</si>
  <si>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</si>
  <si>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</si>
  <si>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</si>
  <si>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</si>
  <si>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</si>
  <si>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</si>
  <si>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</si>
  <si>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</si>
  <si>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</si>
  <si>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</si>
  <si>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</si>
  <si>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</si>
  <si>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</si>
  <si>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</si>
  <si>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</si>
  <si>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</si>
  <si>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</si>
  <si>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</si>
  <si>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</si>
  <si>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</si>
  <si>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</si>
  <si>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</si>
  <si>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</si>
  <si>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</si>
  <si>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</si>
  <si>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</si>
  <si>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</si>
  <si>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</si>
  <si>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</si>
  <si>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</si>
  <si>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</si>
  <si>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</si>
  <si>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</si>
  <si>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</si>
  <si>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</si>
  <si>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</si>
  <si>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</si>
  <si>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</si>
  <si>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</si>
  <si>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</si>
  <si>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</si>
  <si>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</si>
  <si>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</si>
  <si>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</si>
  <si>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</si>
  <si>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</si>
  <si>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</si>
  <si>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</si>
  <si>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</si>
  <si>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</si>
  <si>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</si>
  <si>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</si>
  <si>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</si>
  <si>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</si>
  <si>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</si>
  <si>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</si>
  <si>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</si>
  <si>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</si>
  <si>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</si>
  <si>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</si>
  <si>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</si>
  <si>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</si>
  <si>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</si>
  <si>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</si>
  <si>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</si>
  <si>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</si>
  <si>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</si>
  <si>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</si>
  <si>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</si>
  <si>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</si>
  <si>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</si>
  <si>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</si>
  <si>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</si>
  <si>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</si>
  <si>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</si>
  <si>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</si>
  <si>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</si>
  <si>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</si>
  <si>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</si>
  <si>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</si>
  <si>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</si>
  <si>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</si>
  <si>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</si>
  <si>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</si>
  <si>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</si>
  <si>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</si>
  <si>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</si>
  <si>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</si>
  <si>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</si>
  <si>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</si>
  <si>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</si>
  <si>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</si>
  <si>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</si>
  <si>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</si>
  <si>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</si>
  <si>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</si>
  <si>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</si>
  <si>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</si>
  <si>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</si>
  <si>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</si>
  <si>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</si>
  <si>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</si>
  <si>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</si>
  <si>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</si>
  <si>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</si>
  <si>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</si>
  <si>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</si>
  <si>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</si>
  <si>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</si>
  <si>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</si>
  <si>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</si>
  <si>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</si>
  <si>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</si>
  <si>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</si>
  <si>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</si>
  <si>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</si>
  <si>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</si>
  <si>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</si>
  <si>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</si>
  <si>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</si>
  <si>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</si>
  <si>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</si>
  <si>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</si>
  <si>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</si>
  <si>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</si>
  <si>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</si>
  <si>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</si>
  <si>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</si>
  <si>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</si>
  <si>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</si>
  <si>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</si>
  <si>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</si>
  <si>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</si>
  <si>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</si>
  <si>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</si>
  <si>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</si>
  <si>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</si>
  <si>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</si>
  <si>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</si>
  <si>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</si>
  <si>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</si>
  <si>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</si>
  <si>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</si>
  <si>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</si>
  <si>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</si>
  <si>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</si>
  <si>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</si>
  <si>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</si>
  <si>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</si>
  <si>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</si>
  <si>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</si>
  <si>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</si>
  <si>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</si>
  <si>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</si>
  <si>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</si>
  <si>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</si>
  <si>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</si>
  <si>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</si>
  <si>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</si>
  <si>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</si>
  <si>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</si>
  <si>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</si>
  <si>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</si>
  <si>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</si>
  <si>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</si>
  <si>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</si>
  <si>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</si>
  <si>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</si>
  <si>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</si>
  <si>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</si>
  <si>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</si>
  <si>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</si>
  <si>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</si>
  <si>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</si>
  <si>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</si>
  <si>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</si>
  <si>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</si>
  <si>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</si>
  <si>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</si>
  <si>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</si>
  <si>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</si>
  <si>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</si>
  <si>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</si>
  <si>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</si>
  <si>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</si>
  <si>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</si>
  <si>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</si>
  <si>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</si>
  <si>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</si>
  <si>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</si>
  <si>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</si>
  <si>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</si>
  <si>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</si>
  <si>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</si>
  <si>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</si>
  <si>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</si>
  <si>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</si>
  <si>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</si>
  <si>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</si>
  <si>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</si>
  <si>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</si>
  <si>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</si>
  <si>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</si>
  <si>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</si>
  <si>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</si>
  <si>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</si>
  <si>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</si>
  <si>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</si>
  <si>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</si>
  <si>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</si>
  <si>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</si>
  <si>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</si>
  <si>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</si>
  <si>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</si>
  <si>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</si>
  <si>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</si>
  <si>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</si>
  <si>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</si>
  <si>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</si>
  <si>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</si>
  <si>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</si>
  <si>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</si>
  <si>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</si>
  <si>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</si>
  <si>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</si>
  <si>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</si>
  <si>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</si>
  <si>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</si>
  <si>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</si>
  <si>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</si>
  <si>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</si>
  <si>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</si>
  <si>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</si>
  <si>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</si>
  <si>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</si>
  <si>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</si>
  <si>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</si>
  <si>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</si>
  <si>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</si>
  <si>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</si>
  <si>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</si>
  <si>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</si>
  <si>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</si>
  <si>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</si>
  <si>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</si>
  <si>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</si>
  <si>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</si>
  <si>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</si>
  <si>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</si>
  <si>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</si>
  <si>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</si>
  <si>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</si>
  <si>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</si>
  <si>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</si>
  <si>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</si>
  <si>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</si>
  <si>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</si>
  <si>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</si>
  <si>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</si>
  <si>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</si>
  <si>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</si>
  <si>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</si>
  <si>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</si>
  <si>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</si>
  <si>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</si>
  <si>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</si>
  <si>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</si>
  <si>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</si>
  <si>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</si>
  <si>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</si>
  <si>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</si>
  <si>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</si>
  <si>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</si>
  <si>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</si>
  <si>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</si>
  <si>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</si>
  <si>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</si>
  <si>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</si>
  <si>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</si>
  <si>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</si>
  <si>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</si>
  <si>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</si>
  <si>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</si>
  <si>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</si>
  <si>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</si>
  <si>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</si>
  <si>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</si>
  <si>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</si>
  <si>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</si>
  <si>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</si>
  <si>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</si>
  <si>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</si>
  <si>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</si>
  <si>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</si>
  <si>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</si>
  <si>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</si>
  <si>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</si>
  <si>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</si>
  <si>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</si>
  <si>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</si>
  <si>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</si>
  <si>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</si>
  <si>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</si>
  <si>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</si>
  <si>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</si>
  <si>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</si>
  <si>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</si>
  <si>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</si>
  <si>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</si>
  <si>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</si>
  <si>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</si>
  <si>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</si>
  <si>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</si>
  <si>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</si>
  <si>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</si>
  <si>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</si>
  <si>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</si>
  <si>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</si>
  <si>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</si>
  <si>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</si>
  <si>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</si>
  <si>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</si>
  <si>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</si>
  <si>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</si>
  <si>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</si>
  <si>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</si>
  <si>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</si>
  <si>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</si>
  <si>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</si>
  <si>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</si>
  <si>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</si>
  <si>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</si>
  <si>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</si>
  <si>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</si>
  <si>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</si>
  <si>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</si>
  <si>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</si>
  <si>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</si>
  <si>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</si>
  <si>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</si>
  <si>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</si>
  <si>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</si>
  <si>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</si>
  <si>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</si>
  <si>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</si>
  <si>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</si>
  <si>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</si>
  <si>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</si>
  <si>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</si>
  <si>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</si>
  <si>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</si>
  <si>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</si>
  <si>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</si>
  <si>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</si>
  <si>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</si>
  <si>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</si>
  <si>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</si>
  <si>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</si>
  <si>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</si>
  <si>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</si>
  <si>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</si>
  <si>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</si>
  <si>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</si>
  <si>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</si>
  <si>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</si>
  <si>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</si>
  <si>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</si>
  <si>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</si>
  <si>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</si>
  <si>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</si>
  <si>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</si>
  <si>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</si>
  <si>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</si>
  <si>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</si>
  <si>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</si>
  <si>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</si>
  <si>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</si>
  <si>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</si>
  <si>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</si>
  <si>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</si>
  <si>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</si>
  <si>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</si>
  <si>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</si>
  <si>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</si>
  <si>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</si>
  <si>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</si>
  <si>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</si>
  <si>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</si>
  <si>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</si>
  <si>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</si>
  <si>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</si>
  <si>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</si>
  <si>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</si>
  <si>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</si>
  <si>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</si>
  <si>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</si>
  <si>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</si>
  <si>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</si>
  <si>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</si>
  <si>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</si>
  <si>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</si>
  <si>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</si>
  <si>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</si>
  <si>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</si>
  <si>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</si>
  <si>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</si>
  <si>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</si>
  <si>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</si>
  <si>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</si>
  <si>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</si>
  <si>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</si>
  <si>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</si>
  <si>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</si>
  <si>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</si>
  <si>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</si>
  <si>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</si>
  <si>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</si>
  <si>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</si>
  <si>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</si>
  <si>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</si>
  <si>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</si>
  <si>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</si>
  <si>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</si>
  <si>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</si>
  <si>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</si>
  <si>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</si>
  <si>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</si>
  <si>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</si>
  <si>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</si>
  <si>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</si>
  <si>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</si>
  <si>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</si>
  <si>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</si>
  <si>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</si>
  <si>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</si>
  <si>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</si>
  <si>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</si>
  <si>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</si>
  <si>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</si>
  <si>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</si>
  <si>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</si>
  <si>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</si>
  <si>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</si>
  <si>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</si>
  <si>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</si>
  <si>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</si>
  <si>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</si>
  <si>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</si>
  <si>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</si>
  <si>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</si>
  <si>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</si>
  <si>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</si>
  <si>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</si>
  <si>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</si>
  <si>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</si>
  <si>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</si>
  <si>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</si>
  <si>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</si>
  <si>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</si>
  <si>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</si>
  <si>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</si>
  <si>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</si>
  <si>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</si>
  <si>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</si>
  <si>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</si>
  <si>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</si>
  <si>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</si>
  <si>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</si>
  <si>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</si>
  <si>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</si>
  <si>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</si>
  <si>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</si>
  <si>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</si>
  <si>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</si>
  <si>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</si>
  <si>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</si>
  <si>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</si>
  <si>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</si>
  <si>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</si>
  <si>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</si>
  <si>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</si>
  <si>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</si>
  <si>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</si>
  <si>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</si>
  <si>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</si>
  <si>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</si>
  <si>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</si>
  <si>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</si>
  <si>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</si>
  <si>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</si>
  <si>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</si>
  <si>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</si>
  <si>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</si>
  <si>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</si>
  <si>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</si>
  <si>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</si>
  <si>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</si>
  <si>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</si>
  <si>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</si>
  <si>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</si>
  <si>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</si>
  <si>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</si>
  <si>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</si>
  <si>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</si>
  <si>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</si>
  <si>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</si>
  <si>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</si>
  <si>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</si>
  <si>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</si>
  <si>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</si>
  <si>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</si>
  <si>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</si>
  <si>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</si>
  <si>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</si>
  <si>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</si>
  <si>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</si>
  <si>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</si>
  <si>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</si>
  <si>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</si>
  <si>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</si>
  <si>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</si>
  <si>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</si>
  <si>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</si>
  <si>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</si>
  <si>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</si>
  <si>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</si>
  <si>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</si>
  <si>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</si>
  <si>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</si>
  <si>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</si>
  <si>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</si>
  <si>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</si>
  <si>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</si>
  <si>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</si>
  <si>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</si>
  <si>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</si>
  <si>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</si>
  <si>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</si>
  <si>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</si>
  <si>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</si>
  <si>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</si>
  <si>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</si>
  <si>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</si>
  <si>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</si>
  <si>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</si>
  <si>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</si>
  <si>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</si>
  <si>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</si>
  <si>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</si>
  <si>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</si>
  <si>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</si>
  <si>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</si>
  <si>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</si>
  <si>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</si>
  <si>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</si>
  <si>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</si>
  <si>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</si>
  <si>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</si>
  <si>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</si>
  <si>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</si>
  <si>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</si>
  <si>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</si>
  <si>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</si>
  <si>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</si>
  <si>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</si>
  <si>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</si>
  <si>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</si>
  <si>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</si>
  <si>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</si>
  <si>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</si>
  <si>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</si>
  <si>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</si>
  <si>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</si>
  <si>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</si>
  <si>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</si>
  <si>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</si>
  <si>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</si>
  <si>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</si>
  <si>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</si>
  <si>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</si>
  <si>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</si>
  <si>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</si>
  <si>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</si>
  <si>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</si>
  <si>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</si>
  <si>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</si>
  <si>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</si>
  <si>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</si>
  <si>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</si>
  <si>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</si>
  <si>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</si>
  <si>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</si>
  <si>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</si>
  <si>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</si>
  <si>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</si>
  <si>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</si>
  <si>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</si>
  <si>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</si>
  <si>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</si>
  <si>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</si>
  <si>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</si>
  <si>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</si>
  <si>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</si>
  <si>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</si>
  <si>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</si>
  <si>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</si>
  <si>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</si>
  <si>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</si>
  <si>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</si>
  <si>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</si>
  <si>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</si>
  <si>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</si>
  <si>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</si>
  <si>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</si>
  <si>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</si>
  <si>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</si>
  <si>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</si>
  <si>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</si>
  <si>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</si>
  <si>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</si>
  <si>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</si>
  <si>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</si>
  <si>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</si>
  <si>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</si>
  <si>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</si>
  <si>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</si>
  <si>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</si>
  <si>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</si>
  <si>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</si>
  <si>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</si>
  <si>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</si>
  <si>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</si>
  <si>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</si>
  <si>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</si>
  <si>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</si>
  <si>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</si>
  <si>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</si>
  <si>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</si>
  <si>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</si>
  <si>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</si>
  <si>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</si>
  <si>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</si>
  <si>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</si>
  <si>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</si>
  <si>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</si>
  <si>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</si>
  <si>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</si>
  <si>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</si>
  <si>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</si>
  <si>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</si>
  <si>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</si>
  <si>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</si>
  <si>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</si>
  <si>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</si>
  <si>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</si>
  <si>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</si>
  <si>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</si>
  <si>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</si>
  <si>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</si>
  <si>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</si>
  <si>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</si>
  <si>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</si>
  <si>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</si>
  <si>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</si>
  <si>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</si>
  <si>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</si>
  <si>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</si>
  <si>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</si>
  <si>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</si>
  <si>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</si>
  <si>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</si>
  <si>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</si>
  <si>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</si>
  <si>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</si>
  <si>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</si>
  <si>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</si>
  <si>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</si>
  <si>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</si>
  <si>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</si>
  <si>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</si>
  <si>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</si>
  <si>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</si>
  <si>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</si>
  <si>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</si>
  <si>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</si>
  <si>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</si>
  <si>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</si>
  <si>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</si>
  <si>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</si>
  <si>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</si>
  <si>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</si>
  <si>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</si>
  <si>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</si>
  <si>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</si>
  <si>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</si>
  <si>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</si>
  <si>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</si>
  <si>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</si>
  <si>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</si>
  <si>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</si>
  <si>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</si>
  <si>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</si>
  <si>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</si>
  <si>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</si>
  <si>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</si>
  <si>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</si>
  <si>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</si>
  <si>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</si>
  <si>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</si>
  <si>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</si>
  <si>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</si>
  <si>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</si>
  <si>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</si>
  <si>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</si>
  <si>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</si>
  <si>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</si>
  <si>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</si>
  <si>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</si>
  <si>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</si>
  <si>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</si>
  <si>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</si>
  <si>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</si>
  <si>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</si>
  <si>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</si>
  <si>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</si>
  <si>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</si>
  <si>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</si>
  <si>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</si>
  <si>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</si>
  <si>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</si>
  <si>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</si>
  <si>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</si>
  <si>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</si>
  <si>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</si>
  <si>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</si>
  <si>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</si>
  <si>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</si>
  <si>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</si>
  <si>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</si>
  <si>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</si>
  <si>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</si>
  <si>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</si>
  <si>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</si>
  <si>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</si>
  <si>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</si>
  <si>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</si>
  <si>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</si>
  <si>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</si>
  <si>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</si>
  <si>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</si>
  <si>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</si>
  <si>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</si>
  <si>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</si>
  <si>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</si>
  <si>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</si>
  <si>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</si>
  <si>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</si>
  <si>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</si>
  <si>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</si>
  <si>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</si>
  <si>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</si>
  <si>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</si>
  <si>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</si>
  <si>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</si>
  <si>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</si>
  <si>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</si>
  <si>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</si>
  <si>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</si>
  <si>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</si>
  <si>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</si>
  <si>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</si>
  <si>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</si>
  <si>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</si>
  <si>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</si>
  <si>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</si>
  <si>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</si>
  <si>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</si>
  <si>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</si>
  <si>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</si>
  <si>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</si>
  <si>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</si>
  <si>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</si>
  <si>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</si>
  <si>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</si>
  <si>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</si>
  <si>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</si>
  <si>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</si>
  <si>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</si>
  <si>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</si>
  <si>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</si>
  <si>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</si>
  <si>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</si>
  <si>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</si>
  <si>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</si>
  <si>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</si>
  <si>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</si>
  <si>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</si>
  <si>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</si>
  <si>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</si>
  <si>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</si>
  <si>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</si>
  <si>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</si>
  <si>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</si>
  <si>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</si>
  <si>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</si>
  <si>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</si>
  <si>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</si>
  <si>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</si>
  <si>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</si>
  <si>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</si>
  <si>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</si>
  <si>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</si>
  <si>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</si>
  <si>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</si>
  <si>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</si>
  <si>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</si>
  <si>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</si>
  <si>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</si>
  <si>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</si>
  <si>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</si>
  <si>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</si>
  <si>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</si>
  <si>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</si>
  <si>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</si>
  <si>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</si>
  <si>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</si>
  <si>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</si>
  <si>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</si>
  <si>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</si>
  <si>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</si>
  <si>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</si>
  <si>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</si>
  <si>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</si>
  <si>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</si>
  <si>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</si>
  <si>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</si>
  <si>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</si>
  <si>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</si>
  <si>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</si>
  <si>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</si>
  <si>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</si>
  <si>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</si>
  <si>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</si>
  <si>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</si>
  <si>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</si>
  <si>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</si>
  <si>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</si>
  <si>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</si>
  <si>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</si>
  <si>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</si>
  <si>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</si>
  <si>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</si>
  <si>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</si>
  <si>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</si>
  <si>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</si>
  <si>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</si>
  <si>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</si>
  <si>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</si>
  <si>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</si>
  <si>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</si>
  <si>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</si>
  <si>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</si>
  <si>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</si>
  <si>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</si>
  <si>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</si>
  <si>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</si>
  <si>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</si>
  <si>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</si>
  <si>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</si>
  <si>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</si>
  <si>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</si>
  <si>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</si>
  <si>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</si>
  <si>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</si>
  <si>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</si>
  <si>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</si>
  <si>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</si>
  <si>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</si>
  <si>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</si>
  <si>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</si>
  <si>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</si>
  <si>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</si>
  <si>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</si>
  <si>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</si>
  <si>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</si>
  <si>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</si>
  <si>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</si>
  <si>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</si>
  <si>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</si>
  <si>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</si>
  <si>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</si>
  <si>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</si>
  <si>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</si>
  <si>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</si>
  <si>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</si>
  <si>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</si>
  <si>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</si>
  <si>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</si>
  <si>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</si>
  <si>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</si>
  <si>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</si>
  <si>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</si>
  <si>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</si>
  <si>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</si>
  <si>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</si>
  <si>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</si>
  <si>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</si>
  <si>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</si>
  <si>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</si>
  <si>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</si>
  <si>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</si>
  <si>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</si>
  <si>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</si>
  <si>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</si>
  <si>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</si>
  <si>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</si>
  <si>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</si>
  <si>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</si>
  <si>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</si>
  <si>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</si>
  <si>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</si>
  <si>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</si>
  <si>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</si>
  <si>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</si>
  <si>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</si>
  <si>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</si>
  <si>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</si>
  <si>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</si>
  <si>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</si>
  <si>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</si>
  <si>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</si>
  <si>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</si>
  <si>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</si>
  <si>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</si>
  <si>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</si>
  <si>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</si>
  <si>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</si>
  <si>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</si>
  <si>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</si>
  <si>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</si>
  <si>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</si>
  <si>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</si>
  <si>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</si>
  <si>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</si>
  <si>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</si>
  <si>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</si>
  <si>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</si>
  <si>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</si>
  <si>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</si>
  <si>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</si>
  <si>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</si>
  <si>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</si>
  <si>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</si>
  <si>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</si>
  <si>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</si>
  <si>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</si>
  <si>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</si>
  <si>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</si>
  <si>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</si>
  <si>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</si>
  <si>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</si>
  <si>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</si>
  <si>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</si>
  <si>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</si>
  <si>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</si>
  <si>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</si>
  <si>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</si>
  <si>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</si>
  <si>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</si>
  <si>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</si>
  <si>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</si>
  <si>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</si>
  <si>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</si>
  <si>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</si>
  <si>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</si>
  <si>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</si>
  <si>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</si>
  <si>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</si>
  <si>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</si>
  <si>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</si>
  <si>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</si>
  <si>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</si>
  <si>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</si>
  <si>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</si>
  <si>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</si>
  <si>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</si>
  <si>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</si>
  <si>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</si>
  <si>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</si>
  <si>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</si>
  <si>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</si>
  <si>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</si>
  <si>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</si>
  <si>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</si>
  <si>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</si>
  <si>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</si>
  <si>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</si>
  <si>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</si>
  <si>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</si>
  <si>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</si>
  <si>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</si>
  <si>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</si>
  <si>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</si>
  <si>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</si>
  <si>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</si>
  <si>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</si>
  <si>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</si>
  <si>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</si>
  <si>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</si>
  <si>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</si>
  <si>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</si>
  <si>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</si>
  <si>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</si>
  <si>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</si>
  <si>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</si>
  <si>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</si>
  <si>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</si>
  <si>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</si>
  <si>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</si>
  <si>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</si>
  <si>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</si>
  <si>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</si>
  <si>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</si>
  <si>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</si>
  <si>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</si>
  <si>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</si>
  <si>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</si>
  <si>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</si>
  <si>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</si>
  <si>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</si>
  <si>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</si>
  <si>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</si>
  <si>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</si>
  <si>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</si>
  <si>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</si>
  <si>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</si>
  <si>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</si>
  <si>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</si>
  <si>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</si>
  <si>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</si>
  <si>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</si>
  <si>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</si>
  <si>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</si>
  <si>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</si>
  <si>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</si>
  <si>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</si>
  <si>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</si>
  <si>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</si>
  <si>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</si>
  <si>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</si>
  <si>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</si>
  <si>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</si>
  <si>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</si>
  <si>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</si>
  <si>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</si>
  <si>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</si>
  <si>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</si>
  <si>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</si>
  <si>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</si>
  <si>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</si>
  <si>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</si>
  <si>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</si>
  <si>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</si>
  <si>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</si>
  <si>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</si>
  <si>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</si>
  <si>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</si>
  <si>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</si>
  <si>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</si>
  <si>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</si>
  <si>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</si>
  <si>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</si>
  <si>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</si>
  <si>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</si>
  <si>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</si>
  <si>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</si>
  <si>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</si>
  <si>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</si>
  <si>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</si>
  <si>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</si>
  <si>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</si>
  <si>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</si>
  <si>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</si>
  <si>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</si>
  <si>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</si>
  <si>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</si>
  <si>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</si>
  <si>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</si>
  <si>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</si>
  <si>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</si>
  <si>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</si>
  <si>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</si>
  <si>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</si>
  <si>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</si>
  <si>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</si>
  <si>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</si>
  <si>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</si>
  <si>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</si>
  <si>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</si>
  <si>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</si>
  <si>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</si>
  <si>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</si>
  <si>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</si>
  <si>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</si>
  <si>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</si>
  <si>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</si>
  <si>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</si>
  <si>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</si>
  <si>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</si>
  <si>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</si>
  <si>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</si>
  <si>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</si>
  <si>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</si>
  <si>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</si>
  <si>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</si>
  <si>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</si>
  <si>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</si>
  <si>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</si>
  <si>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</si>
  <si>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</si>
  <si>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</si>
  <si>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</si>
  <si>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</si>
  <si>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</si>
  <si>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</si>
  <si>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</si>
  <si>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</si>
  <si>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</si>
  <si>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</si>
  <si>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</si>
  <si>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</si>
  <si>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</si>
  <si>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</si>
  <si>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</si>
  <si>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</si>
  <si>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</si>
  <si>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</si>
  <si>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</si>
  <si>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</si>
  <si>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</si>
  <si>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</si>
  <si>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</si>
  <si>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</si>
  <si>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</si>
  <si>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</si>
  <si>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</si>
  <si>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</si>
  <si>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</si>
  <si>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</si>
  <si>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</si>
  <si>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</si>
  <si>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</si>
  <si>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</si>
  <si>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</si>
  <si>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</si>
  <si>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</si>
  <si>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</si>
  <si>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</si>
  <si>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</si>
  <si>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</si>
  <si>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</si>
  <si>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</si>
  <si>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</si>
  <si>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</si>
  <si>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</si>
  <si>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</si>
  <si>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</si>
  <si>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</si>
  <si>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</si>
  <si>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</si>
  <si>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</si>
  <si>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</si>
  <si>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</si>
  <si>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</si>
  <si>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</si>
  <si>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</si>
  <si>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</si>
  <si>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</si>
  <si>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</si>
  <si>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</si>
  <si>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</si>
  <si>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</si>
  <si>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</si>
  <si>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</si>
  <si>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</si>
  <si>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</si>
  <si>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</si>
  <si>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</si>
  <si>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</si>
  <si>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</si>
  <si>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</si>
  <si>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</si>
  <si>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</si>
  <si>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</si>
  <si>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</si>
  <si>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</si>
  <si>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</si>
  <si>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</si>
  <si>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</si>
  <si>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</si>
  <si>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</si>
  <si>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</si>
  <si>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</si>
  <si>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</si>
  <si>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</si>
  <si>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</si>
  <si>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</si>
  <si>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</si>
  <si>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</si>
  <si>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</si>
  <si>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</si>
  <si>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</si>
  <si>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</si>
  <si>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</si>
  <si>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</si>
  <si>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</si>
  <si>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</si>
  <si>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</si>
  <si>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</si>
  <si>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</si>
  <si>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</si>
  <si>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</si>
  <si>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</si>
  <si>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</si>
  <si>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</si>
  <si>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</si>
  <si>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</si>
  <si>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</si>
  <si>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</si>
  <si>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</si>
  <si>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</si>
  <si>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</si>
  <si>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</si>
  <si>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</si>
  <si>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</si>
  <si>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</si>
  <si>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</si>
  <si>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</si>
  <si>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</si>
  <si>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</si>
  <si>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</si>
  <si>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</si>
  <si>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</si>
  <si>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</si>
  <si>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</si>
  <si>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</si>
  <si>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</si>
  <si>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</si>
  <si>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</si>
  <si>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</si>
  <si>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</si>
  <si>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</si>
  <si>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</si>
  <si>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</si>
  <si>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</si>
  <si>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</si>
  <si>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</si>
  <si>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</si>
  <si>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</si>
  <si>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</si>
  <si>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</si>
  <si>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</si>
  <si>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</si>
  <si>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</si>
  <si>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</si>
  <si>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</si>
  <si>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</si>
  <si>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</si>
  <si>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</si>
  <si>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</si>
  <si>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</si>
  <si>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</si>
  <si>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</si>
  <si>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</si>
  <si>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</si>
  <si>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</si>
  <si>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</si>
  <si>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</si>
  <si>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</si>
  <si>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</si>
  <si>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</si>
  <si>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</si>
  <si>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</si>
  <si>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</si>
  <si>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</si>
  <si>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</si>
  <si>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</si>
  <si>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</si>
  <si>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</si>
  <si>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</si>
  <si>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</si>
  <si>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</si>
  <si>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</si>
  <si>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</si>
  <si>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</si>
  <si>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</si>
  <si>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</si>
  <si>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</si>
  <si>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</si>
  <si>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</si>
  <si>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</si>
  <si>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</si>
  <si>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</si>
  <si>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</si>
  <si>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</si>
  <si>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</si>
  <si>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</si>
  <si>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</si>
  <si>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</si>
  <si>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</si>
  <si>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</si>
  <si>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</si>
  <si>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</si>
  <si>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</si>
  <si>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</si>
  <si>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</si>
  <si>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</si>
  <si>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</si>
  <si>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</si>
  <si>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</si>
  <si>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</si>
  <si>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</si>
  <si>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</si>
  <si>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</si>
  <si>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</si>
  <si>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</si>
  <si>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</si>
  <si>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</si>
  <si>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</si>
  <si>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</si>
  <si>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</si>
  <si>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</si>
  <si>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</si>
  <si>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</si>
  <si>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</si>
  <si>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</si>
  <si>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</si>
  <si>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</si>
  <si>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</si>
  <si>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</si>
  <si>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</si>
  <si>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</si>
  <si>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</si>
  <si>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</si>
  <si>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</si>
  <si>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</si>
  <si>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</si>
  <si>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</si>
  <si>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</si>
  <si>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</si>
  <si>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</si>
  <si>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</si>
  <si>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</si>
  <si>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</si>
  <si>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</si>
  <si>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</si>
  <si>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</si>
  <si>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</si>
  <si>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</si>
  <si>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</si>
  <si>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</si>
  <si>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</si>
  <si>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</si>
  <si>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</si>
  <si>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</si>
  <si>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</si>
  <si>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</si>
  <si>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</si>
  <si>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</si>
  <si>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</si>
  <si>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</si>
  <si>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</si>
  <si>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</si>
  <si>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</si>
  <si>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</si>
  <si>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</si>
  <si>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</si>
  <si>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</si>
  <si>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</si>
  <si>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</si>
  <si>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</si>
  <si>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</si>
  <si>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</si>
  <si>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</si>
  <si>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</si>
  <si>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</si>
  <si>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</si>
  <si>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</si>
  <si>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</si>
  <si>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</si>
  <si>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</si>
  <si>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</si>
  <si>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</si>
  <si>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</si>
  <si>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</si>
  <si>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</si>
  <si>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</si>
  <si>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</si>
  <si>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</si>
  <si>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</si>
  <si>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</si>
  <si>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</si>
  <si>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</si>
  <si>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</si>
  <si>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</si>
  <si>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</si>
  <si>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</si>
  <si>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</si>
  <si>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</si>
  <si>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</si>
  <si>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</si>
  <si>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</si>
  <si>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</si>
  <si>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</si>
  <si>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</si>
  <si>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</si>
  <si>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</si>
  <si>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</si>
  <si>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</si>
  <si>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</si>
  <si>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</si>
  <si>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</si>
  <si>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</si>
  <si>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</si>
  <si>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</si>
  <si>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</si>
  <si>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</si>
  <si>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</si>
  <si>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</si>
  <si>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</si>
  <si>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</si>
  <si>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</si>
  <si>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</si>
  <si>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</si>
  <si>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</si>
  <si>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</si>
  <si>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</si>
  <si>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</si>
  <si>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</si>
  <si>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</si>
  <si>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</si>
  <si>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</si>
  <si>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</si>
  <si>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</si>
  <si>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</si>
  <si>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</si>
  <si>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</si>
  <si>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</si>
  <si>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</si>
  <si>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</si>
  <si>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</si>
  <si>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</si>
  <si>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</si>
  <si>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</si>
  <si>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</si>
  <si>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</si>
  <si>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</si>
  <si>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</si>
  <si>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</si>
  <si>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</si>
  <si>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</si>
  <si>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</si>
  <si>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</si>
  <si>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</si>
  <si>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</si>
  <si>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</si>
  <si>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</si>
  <si>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</si>
  <si>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</si>
  <si>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</si>
  <si>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</si>
  <si>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</si>
  <si>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</si>
  <si>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</si>
  <si>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</si>
  <si>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</si>
  <si>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</si>
  <si>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</si>
  <si>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</si>
  <si>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</si>
  <si>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</si>
  <si>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</si>
  <si>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</si>
  <si>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</si>
  <si>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</si>
  <si>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</si>
  <si>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</si>
  <si>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</si>
  <si>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</si>
  <si>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</si>
  <si>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</si>
  <si>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</si>
  <si>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</si>
  <si>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</si>
  <si>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</si>
  <si>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</si>
  <si>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</si>
  <si>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</si>
  <si>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</si>
  <si>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</si>
  <si>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</si>
  <si>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</si>
  <si>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</si>
  <si>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</si>
  <si>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</si>
  <si>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</si>
  <si>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</si>
  <si>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</si>
  <si>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</si>
  <si>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</si>
  <si>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</si>
  <si>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</si>
  <si>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</si>
  <si>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</si>
  <si>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</si>
  <si>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</si>
  <si>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</si>
  <si>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</si>
  <si>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</si>
  <si>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</si>
  <si>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</si>
  <si>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</si>
  <si>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</si>
  <si>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</si>
  <si>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</si>
  <si>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</si>
  <si>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</si>
  <si>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</si>
  <si>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</si>
  <si>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</si>
  <si>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</si>
  <si>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</si>
  <si>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</si>
  <si>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</si>
  <si>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</si>
  <si>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</si>
  <si>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</si>
  <si>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</si>
  <si>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</si>
  <si>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</si>
  <si>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</si>
  <si>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</si>
  <si>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</si>
  <si>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</si>
  <si>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</si>
  <si>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</si>
  <si>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</si>
  <si>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</si>
  <si>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</si>
  <si>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</si>
  <si>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</si>
  <si>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</si>
  <si>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</si>
  <si>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</si>
  <si>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</si>
  <si>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</si>
  <si>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</si>
  <si>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</si>
  <si>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</si>
  <si>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</si>
  <si>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</si>
  <si>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</si>
  <si>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</si>
  <si>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</si>
  <si>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</si>
  <si>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</si>
  <si>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</si>
  <si>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</si>
  <si>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</si>
  <si>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</si>
  <si>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</si>
  <si>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</si>
  <si>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</si>
  <si>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</si>
  <si>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</si>
  <si>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</si>
  <si>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</si>
  <si>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</si>
  <si>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</si>
  <si>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</si>
  <si>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</si>
  <si>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</si>
  <si>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</si>
  <si>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</si>
  <si>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</si>
  <si>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</si>
  <si>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</si>
  <si>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</si>
  <si>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</si>
  <si>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</si>
  <si>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</si>
  <si>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</si>
  <si>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</si>
  <si>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</si>
  <si>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</si>
  <si>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</si>
  <si>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</si>
  <si>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</si>
  <si>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</si>
  <si>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</si>
  <si>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</si>
  <si>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</si>
  <si>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</si>
  <si>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</si>
  <si>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</si>
  <si>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</si>
  <si>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</si>
  <si>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</si>
  <si>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</si>
  <si>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</si>
  <si>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</si>
  <si>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</si>
  <si>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</si>
  <si>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</si>
  <si>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</si>
  <si>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</si>
  <si>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</si>
  <si>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</si>
  <si>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</si>
  <si>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</si>
  <si>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</si>
  <si>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</si>
  <si>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</si>
  <si>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</si>
  <si>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</si>
  <si>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</si>
  <si>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</si>
  <si>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</si>
  <si>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</si>
  <si>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</si>
  <si>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</si>
  <si>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</si>
  <si>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</si>
  <si>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</si>
  <si>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</si>
  <si>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</si>
  <si>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</si>
  <si>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</si>
  <si>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</si>
  <si>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</si>
  <si>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</si>
  <si>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</si>
  <si>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</si>
  <si>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</si>
  <si>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</si>
  <si>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</si>
  <si>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</si>
  <si>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</si>
  <si>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</si>
  <si>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</si>
  <si>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</si>
  <si>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</si>
  <si>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</si>
  <si>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</si>
  <si>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</si>
  <si>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</si>
  <si>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</si>
  <si>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</si>
  <si>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</si>
  <si>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</si>
  <si>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</si>
  <si>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</si>
  <si>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</si>
  <si>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</si>
  <si>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</si>
  <si>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</si>
  <si>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</si>
  <si>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</si>
  <si>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</si>
  <si>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</si>
  <si>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</si>
  <si>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</si>
  <si>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</si>
  <si>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</si>
  <si>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</si>
  <si>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</si>
  <si>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</si>
  <si>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</si>
  <si>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</si>
  <si>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</si>
  <si>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</si>
  <si>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</si>
  <si>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</si>
  <si>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</si>
  <si>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</si>
  <si>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</si>
  <si>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</si>
  <si>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</si>
  <si>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</si>
  <si>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</si>
  <si>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</si>
  <si>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</si>
  <si>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</si>
  <si>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</si>
  <si>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</si>
  <si>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</si>
  <si>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</si>
  <si>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</si>
  <si>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</si>
  <si>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</si>
  <si>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</si>
  <si>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</si>
  <si>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</si>
  <si>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</si>
  <si>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</si>
  <si>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</si>
  <si>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</si>
  <si>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</si>
  <si>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</si>
  <si>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</si>
  <si>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</si>
  <si>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</si>
  <si>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</si>
  <si>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</si>
  <si>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</si>
  <si>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</si>
  <si>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</si>
  <si>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</si>
  <si>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</si>
  <si>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</si>
  <si>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</si>
  <si>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</si>
  <si>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</si>
  <si>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</si>
  <si>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</si>
  <si>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</si>
  <si>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</si>
  <si>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</si>
  <si>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</si>
  <si>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</si>
  <si>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</si>
  <si>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</si>
  <si>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</si>
  <si>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</si>
  <si>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</si>
  <si>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</si>
  <si>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</si>
  <si>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</si>
  <si>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</si>
  <si>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</si>
  <si>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</si>
  <si>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</si>
  <si>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</si>
  <si>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</si>
  <si>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</si>
  <si>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</si>
  <si>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</si>
  <si>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</si>
  <si>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</si>
  <si>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</si>
  <si>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</si>
  <si>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</si>
  <si>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</si>
  <si>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</si>
  <si>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</si>
  <si>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</si>
  <si>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</si>
  <si>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</si>
  <si>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</si>
  <si>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</si>
  <si>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</si>
  <si>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</si>
  <si>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</si>
  <si>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</si>
  <si>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</si>
  <si>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</si>
  <si>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</si>
  <si>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</si>
  <si>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</si>
  <si>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</si>
  <si>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</si>
  <si>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</si>
  <si>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</si>
  <si>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</si>
  <si>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</si>
  <si>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</si>
  <si>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</si>
  <si>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</si>
  <si>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</si>
  <si>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</si>
  <si>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</si>
  <si>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</si>
  <si>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</si>
  <si>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</si>
  <si>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</si>
  <si>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</si>
  <si>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</si>
  <si>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</si>
  <si>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</si>
  <si>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</si>
  <si>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</si>
  <si>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</si>
  <si>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</si>
  <si>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</si>
  <si>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</si>
  <si>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</si>
  <si>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</si>
  <si>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</si>
  <si>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</si>
  <si>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</si>
  <si>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</si>
  <si>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</si>
  <si>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</si>
  <si>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</si>
  <si>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</si>
  <si>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</si>
  <si>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</si>
  <si>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</si>
  <si>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</si>
  <si>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</si>
  <si>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</si>
  <si>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</si>
  <si>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</si>
  <si>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</si>
  <si>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</si>
  <si>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</si>
  <si>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</si>
  <si>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</si>
  <si>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</si>
  <si>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</si>
  <si>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</si>
  <si>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</si>
  <si>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</si>
  <si>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</si>
  <si>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</si>
  <si>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</si>
  <si>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</si>
  <si>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</si>
  <si>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</si>
  <si>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</si>
  <si>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</si>
  <si>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</si>
  <si>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</si>
  <si>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</si>
  <si>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</si>
  <si>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</si>
  <si>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</si>
  <si>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</si>
  <si>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</si>
  <si>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</si>
  <si>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</si>
  <si>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</si>
  <si>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</si>
  <si>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</si>
  <si>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</si>
  <si>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</si>
  <si>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</si>
  <si>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</si>
  <si>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</si>
  <si>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</si>
  <si>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</si>
  <si>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</si>
  <si>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</si>
  <si>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</si>
  <si>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</si>
  <si>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</si>
  <si>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</si>
  <si>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</si>
  <si>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</si>
  <si>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</si>
  <si>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</si>
  <si>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</si>
  <si>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</si>
  <si>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</si>
  <si>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</si>
  <si>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</si>
  <si>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</si>
  <si>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</si>
  <si>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</si>
  <si>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</si>
  <si>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</si>
  <si>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</si>
  <si>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</si>
  <si>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</si>
  <si>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</si>
  <si>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</si>
  <si>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</si>
  <si>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</si>
  <si>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</si>
  <si>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</si>
  <si>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</si>
  <si>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</si>
  <si>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</si>
  <si>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</si>
  <si>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</si>
  <si>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</si>
  <si>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</si>
  <si>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</si>
  <si>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</si>
  <si>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</si>
  <si>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</si>
  <si>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</si>
  <si>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</si>
  <si>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</si>
  <si>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</si>
  <si>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</si>
  <si>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</si>
  <si>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</si>
  <si>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</si>
  <si>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</si>
  <si>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</si>
  <si>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</si>
  <si>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</si>
  <si>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</si>
  <si>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</si>
  <si>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</si>
  <si>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</si>
  <si>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</si>
  <si>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</si>
  <si>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</si>
  <si>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</si>
  <si>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</si>
  <si>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</si>
  <si>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</si>
  <si>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</si>
  <si>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</si>
  <si>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</si>
  <si>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</si>
  <si>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</si>
  <si>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</si>
  <si>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</si>
  <si>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</si>
  <si>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</si>
  <si>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</si>
  <si>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</si>
  <si>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</si>
  <si>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</si>
  <si>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</si>
  <si>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</si>
  <si>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</si>
  <si>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</si>
  <si>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</si>
  <si>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</si>
  <si>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</si>
  <si>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</si>
  <si>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</si>
  <si>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</si>
  <si>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</si>
  <si>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</si>
  <si>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</si>
  <si>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</si>
  <si>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</si>
  <si>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</si>
  <si>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</si>
  <si>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</si>
  <si>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</si>
  <si>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</si>
  <si>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</si>
  <si>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</si>
  <si>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</si>
  <si>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</si>
  <si>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</si>
  <si>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</si>
  <si>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</si>
  <si>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</si>
  <si>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</si>
  <si>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</si>
  <si>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</si>
  <si>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</si>
  <si>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</si>
  <si>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</si>
  <si>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</si>
  <si>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</si>
  <si>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</si>
  <si>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</si>
  <si>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</si>
  <si>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</si>
  <si>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</si>
  <si>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</si>
  <si>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</si>
  <si>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</si>
  <si>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</si>
  <si>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</si>
  <si>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</si>
  <si>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</si>
  <si>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</si>
  <si>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</si>
  <si>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</si>
  <si>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</si>
  <si>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</si>
  <si>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</si>
  <si>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</si>
  <si>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</si>
  <si>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</si>
  <si>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</si>
  <si>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</si>
  <si>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</si>
  <si>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</si>
  <si>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</si>
  <si>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</si>
  <si>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</si>
  <si>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</si>
  <si>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</si>
  <si>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</si>
  <si>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</si>
  <si>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</si>
  <si>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</si>
  <si>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</si>
  <si>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</si>
  <si>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</si>
  <si>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</si>
  <si>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</si>
  <si>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</si>
  <si>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</si>
  <si>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</si>
  <si>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</si>
  <si>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</si>
  <si>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</si>
  <si>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</si>
  <si>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</si>
  <si>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</si>
  <si>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</si>
  <si>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</si>
  <si>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</si>
  <si>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</si>
  <si>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</si>
  <si>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</si>
  <si>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</si>
  <si>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</si>
  <si>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</si>
  <si>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</si>
  <si>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</si>
  <si>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</si>
  <si>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</si>
  <si>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</si>
  <si>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</si>
  <si>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</si>
  <si>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</si>
  <si>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</si>
  <si>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</si>
  <si>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</si>
  <si>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</si>
  <si>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</si>
  <si>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</si>
  <si>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</si>
  <si>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</si>
  <si>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</si>
  <si>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</si>
  <si>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</si>
  <si>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</si>
  <si>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</si>
  <si>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</si>
  <si>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</si>
  <si>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</si>
  <si>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</si>
  <si>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</si>
  <si>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</si>
  <si>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</si>
  <si>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</si>
  <si>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</si>
  <si>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</si>
  <si>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</si>
  <si>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</si>
  <si>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</si>
  <si>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</si>
  <si>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</si>
  <si>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</si>
  <si>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</si>
  <si>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</si>
  <si>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</si>
  <si>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</si>
  <si>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</si>
  <si>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</si>
  <si>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</si>
  <si>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</si>
  <si>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</si>
  <si>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</si>
  <si>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</si>
  <si>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</si>
  <si>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</si>
  <si>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</si>
  <si>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</si>
  <si>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</si>
  <si>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</si>
  <si>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</si>
  <si>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</si>
  <si>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</si>
  <si>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</si>
  <si>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</si>
  <si>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</si>
  <si>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</si>
  <si>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</si>
  <si>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</si>
  <si>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</si>
  <si>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</si>
  <si>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</si>
  <si>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</si>
  <si>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</si>
  <si>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</si>
  <si>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</si>
  <si>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</si>
  <si>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</si>
  <si>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</si>
  <si>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</si>
  <si>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</si>
  <si>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</si>
  <si>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</si>
  <si>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</si>
  <si>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</si>
  <si>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</si>
  <si>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</si>
  <si>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</si>
  <si>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</si>
  <si>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</si>
  <si>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</si>
  <si>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</si>
  <si>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</si>
  <si>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</si>
  <si>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</si>
  <si>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</si>
  <si>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</si>
  <si>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</si>
  <si>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</si>
  <si>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</si>
  <si>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</si>
  <si>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</si>
  <si>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</si>
  <si>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</si>
  <si>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</si>
  <si>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</si>
  <si>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</si>
  <si>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</si>
  <si>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</si>
  <si>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</si>
  <si>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</si>
  <si>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</si>
  <si>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</si>
  <si>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</si>
  <si>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</si>
  <si>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</si>
  <si>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</si>
  <si>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</si>
  <si>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</si>
  <si>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</si>
  <si>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</si>
  <si>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</si>
  <si>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</si>
  <si>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</si>
  <si>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</si>
  <si>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</si>
  <si>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</si>
  <si>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</si>
  <si>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</si>
  <si>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</si>
  <si>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</si>
  <si>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</si>
  <si>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</si>
  <si>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</si>
  <si>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</si>
  <si>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</si>
  <si>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</si>
  <si>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</si>
  <si>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</si>
  <si>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</si>
  <si>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</si>
  <si>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</si>
  <si>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</si>
  <si>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</si>
  <si>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</si>
  <si>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</si>
  <si>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</si>
  <si>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</si>
  <si>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</si>
  <si>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</si>
  <si>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</si>
  <si>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</si>
  <si>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</si>
  <si>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</si>
  <si>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</si>
  <si>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</si>
  <si>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</si>
  <si>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</si>
  <si>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</si>
  <si>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</si>
  <si>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</si>
  <si>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</si>
  <si>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</si>
  <si>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</si>
  <si>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</si>
  <si>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</si>
  <si>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</si>
  <si>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</si>
  <si>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</si>
  <si>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</si>
  <si>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</si>
  <si>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</si>
  <si>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</si>
  <si>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</si>
  <si>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</si>
  <si>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</si>
  <si>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</si>
  <si>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</si>
  <si>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</si>
  <si>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</si>
  <si>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</si>
  <si>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</si>
  <si>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</si>
  <si>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</si>
  <si>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</si>
  <si>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</si>
  <si>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</si>
  <si>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</si>
  <si>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</si>
  <si>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</si>
  <si>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</si>
  <si>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</si>
  <si>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</si>
  <si>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</si>
  <si>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</si>
  <si>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</si>
  <si>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</si>
  <si>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</si>
  <si>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</si>
  <si>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</si>
  <si>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</si>
  <si>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</si>
  <si>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</si>
  <si>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</si>
  <si>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</si>
  <si>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</si>
  <si>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</si>
  <si>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</si>
  <si>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</si>
  <si>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</si>
  <si>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</si>
  <si>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</si>
  <si>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</si>
  <si>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</si>
  <si>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</si>
  <si>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</si>
  <si>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</si>
  <si>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</si>
  <si>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</si>
  <si>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</si>
  <si>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</si>
  <si>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</si>
  <si>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</si>
  <si>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</si>
  <si>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</si>
  <si>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</si>
  <si>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</si>
  <si>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</si>
  <si>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</si>
  <si>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</si>
  <si>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</si>
  <si>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</si>
  <si>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</si>
  <si>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</si>
  <si>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</si>
  <si>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</si>
  <si>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</si>
  <si>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</si>
  <si>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</si>
  <si>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</si>
  <si>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</si>
  <si>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</si>
  <si>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</si>
  <si>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</si>
  <si>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</si>
  <si>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</si>
  <si>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</si>
  <si>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</si>
  <si>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</si>
  <si>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</si>
  <si>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</si>
  <si>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</si>
  <si>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</si>
  <si>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</si>
  <si>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</si>
  <si>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</si>
  <si>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</si>
  <si>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</si>
  <si>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</si>
  <si>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</si>
  <si>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</si>
  <si>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</si>
  <si>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</si>
  <si>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</si>
  <si>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</si>
  <si>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</si>
  <si>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</si>
  <si>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</si>
  <si>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</si>
  <si>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</si>
  <si>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</si>
  <si>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</si>
  <si>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</si>
  <si>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</si>
  <si>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</si>
  <si>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</si>
  <si>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</si>
  <si>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</si>
  <si>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</si>
  <si>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</si>
  <si>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</si>
  <si>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</si>
  <si>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</si>
  <si>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</si>
  <si>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</si>
  <si>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</si>
  <si>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</si>
  <si>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</si>
  <si>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</si>
  <si>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</si>
  <si>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</si>
  <si>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</si>
  <si>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</si>
  <si>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</si>
  <si>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</si>
  <si>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</si>
  <si>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</si>
  <si>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</si>
  <si>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</si>
  <si>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</si>
  <si>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</si>
  <si>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</si>
  <si>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</si>
  <si>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</si>
  <si>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</si>
  <si>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</si>
  <si>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</si>
  <si>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</si>
  <si>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</si>
  <si>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</si>
  <si>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</si>
  <si>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</si>
  <si>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</si>
  <si>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</si>
  <si>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</si>
  <si>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</si>
  <si>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</si>
  <si>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</si>
  <si>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</si>
  <si>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</si>
  <si>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</si>
  <si>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</si>
  <si>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</si>
  <si>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</si>
  <si>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</si>
  <si>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</si>
  <si>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</si>
  <si>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</si>
  <si>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</si>
  <si>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</si>
  <si>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</si>
  <si>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</si>
  <si>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</si>
  <si>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</si>
  <si>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</si>
  <si>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</si>
  <si>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</si>
  <si>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</si>
  <si>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</si>
  <si>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</si>
  <si>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</si>
  <si>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</si>
  <si>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</si>
  <si>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</si>
  <si>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</si>
  <si>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</si>
  <si>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</si>
  <si>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</si>
  <si>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</si>
  <si>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</si>
  <si>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</si>
  <si>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</si>
  <si>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</si>
  <si>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</si>
  <si>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</si>
  <si>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</si>
  <si>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</si>
  <si>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</si>
  <si>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</si>
  <si>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</si>
  <si>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</si>
  <si>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</si>
  <si>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</si>
  <si>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</si>
  <si>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</si>
  <si>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</si>
  <si>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</si>
  <si>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</si>
  <si>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</si>
  <si>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</si>
  <si>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</si>
  <si>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</si>
  <si>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</si>
  <si>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</si>
  <si>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</si>
  <si>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</si>
  <si>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</si>
  <si>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</si>
  <si>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</si>
  <si>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</si>
  <si>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</si>
  <si>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</si>
  <si>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</si>
  <si>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</si>
  <si>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</si>
  <si>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</si>
  <si>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</si>
  <si>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</si>
  <si>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</si>
  <si>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</si>
  <si>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</si>
  <si>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</si>
  <si>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</si>
  <si>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</si>
  <si>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</si>
  <si>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</si>
  <si>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</si>
  <si>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</si>
  <si>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</si>
  <si>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</si>
  <si>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</si>
  <si>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</si>
  <si>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</si>
  <si>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</si>
  <si>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</si>
  <si>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</si>
  <si>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</si>
  <si>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</si>
  <si>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</si>
  <si>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</si>
  <si>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</si>
  <si>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</si>
  <si>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</si>
  <si>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</si>
  <si>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</si>
  <si>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</si>
  <si>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</si>
  <si>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</si>
  <si>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</si>
  <si>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</si>
  <si>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</si>
  <si>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</si>
  <si>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</si>
  <si>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</si>
  <si>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</si>
  <si>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</si>
  <si>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</si>
  <si>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</si>
  <si>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</si>
  <si>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</si>
  <si>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</si>
  <si>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</si>
  <si>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</si>
  <si>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</si>
  <si>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</si>
  <si>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</si>
  <si>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</si>
  <si>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</si>
  <si>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</si>
  <si>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</si>
  <si>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</si>
  <si>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</si>
  <si>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</si>
  <si>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</si>
  <si>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</si>
  <si>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</si>
  <si>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</si>
  <si>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</si>
  <si>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</si>
  <si>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</si>
  <si>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</si>
  <si>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</si>
  <si>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</si>
  <si>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</si>
  <si>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</si>
  <si>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</si>
  <si>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</si>
  <si>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</si>
  <si>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</si>
  <si>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</si>
  <si>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</si>
  <si>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</si>
  <si>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</si>
  <si>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</si>
  <si>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</si>
  <si>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</si>
  <si>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</si>
  <si>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</si>
  <si>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</si>
  <si>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</si>
  <si>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</si>
  <si>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</si>
  <si>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</si>
  <si>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</si>
  <si>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</si>
  <si>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</si>
  <si>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</si>
  <si>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</si>
  <si>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</si>
  <si>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</si>
  <si>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</si>
  <si>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</si>
  <si>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</si>
  <si>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</si>
  <si>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</si>
  <si>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</si>
  <si>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</si>
  <si>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</si>
  <si>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</si>
  <si>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</si>
  <si>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</si>
  <si>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</si>
  <si>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</si>
  <si>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</si>
  <si>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</si>
  <si>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</si>
  <si>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</si>
  <si>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</si>
  <si>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</si>
  <si>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</si>
  <si>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</si>
  <si>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</si>
  <si>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</si>
  <si>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</si>
  <si>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</si>
  <si>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</si>
  <si>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</si>
  <si>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</si>
  <si>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</si>
  <si>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</si>
  <si>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</si>
  <si>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</si>
  <si>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</si>
  <si>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</si>
  <si>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</si>
  <si>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</si>
  <si>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</si>
  <si>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</si>
  <si>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</si>
  <si>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</si>
  <si>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</si>
  <si>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</si>
  <si>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</si>
  <si>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</si>
  <si>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</si>
  <si>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</si>
  <si>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</si>
  <si>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</si>
  <si>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</si>
  <si>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</si>
  <si>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</si>
  <si>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</si>
  <si>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</si>
  <si>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</si>
  <si>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</si>
  <si>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</si>
  <si>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</si>
  <si>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</si>
  <si>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</si>
  <si>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</si>
  <si>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</si>
  <si>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</si>
  <si>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</si>
  <si>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</si>
  <si>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</si>
  <si>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</si>
  <si>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</si>
  <si>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</si>
  <si>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</si>
  <si>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</si>
  <si>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</si>
  <si>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</si>
  <si>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</si>
  <si>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</si>
  <si>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</si>
  <si>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</si>
  <si>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</si>
  <si>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</si>
  <si>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</si>
  <si>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</si>
  <si>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</si>
  <si>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</si>
  <si>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</si>
  <si>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</si>
  <si>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</si>
  <si>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</si>
  <si>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</si>
  <si>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</si>
  <si>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</si>
  <si>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</si>
  <si>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</si>
  <si>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</si>
  <si>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</si>
  <si>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</si>
  <si>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</si>
  <si>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</si>
  <si>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</si>
  <si>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</si>
  <si>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</si>
  <si>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</si>
  <si>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</si>
  <si>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</si>
  <si>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</si>
  <si>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</si>
  <si>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</si>
  <si>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</si>
  <si>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</si>
  <si>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</si>
  <si>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</si>
  <si>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</si>
  <si>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</si>
  <si>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</si>
  <si>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</si>
  <si>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</si>
  <si>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</si>
  <si>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</si>
  <si>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</si>
  <si>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</si>
  <si>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</si>
  <si>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</si>
  <si>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</si>
  <si>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</si>
  <si>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</si>
  <si>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</si>
  <si>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</si>
  <si>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</si>
  <si>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</si>
  <si>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</si>
  <si>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</si>
  <si>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</si>
  <si>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</si>
  <si>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</si>
  <si>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</si>
  <si>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</si>
  <si>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</si>
  <si>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</si>
  <si>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</si>
  <si>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</si>
  <si>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</si>
  <si>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</si>
  <si>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</si>
  <si>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</si>
  <si>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</si>
  <si>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</si>
  <si>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</si>
  <si>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</si>
  <si>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</si>
  <si>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</si>
  <si>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</si>
  <si>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</si>
  <si>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</si>
  <si>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</si>
  <si>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</si>
  <si>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</si>
  <si>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</si>
  <si>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</si>
  <si>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</si>
  <si>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</si>
  <si>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</si>
  <si>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</si>
  <si>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</si>
  <si>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</si>
  <si>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</si>
  <si>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</si>
  <si>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</si>
  <si>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</si>
  <si>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</si>
  <si>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</si>
  <si>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</si>
  <si>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</si>
  <si>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</si>
  <si>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</si>
  <si>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</si>
  <si>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</si>
  <si>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</si>
  <si>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</si>
  <si>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</si>
  <si>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</si>
  <si>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</si>
  <si>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</si>
  <si>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</si>
  <si>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</si>
  <si>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</si>
  <si>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</si>
  <si>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</si>
  <si>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</si>
  <si>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</si>
  <si>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</si>
  <si>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</si>
  <si>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</si>
  <si>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</si>
  <si>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</si>
  <si>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</si>
  <si>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</si>
  <si>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</si>
  <si>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</si>
  <si>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</si>
  <si>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</si>
  <si>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</si>
  <si>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</si>
  <si>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</si>
  <si>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</si>
  <si>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</si>
  <si>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</si>
  <si>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</si>
  <si>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</si>
  <si>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</si>
  <si>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</si>
  <si>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</si>
  <si>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</si>
  <si>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</si>
  <si>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</si>
  <si>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</si>
  <si>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</si>
  <si>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</si>
  <si>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</si>
  <si>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</si>
  <si>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</si>
  <si>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</si>
  <si>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</si>
  <si>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</si>
  <si>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</si>
  <si>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</si>
  <si>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</si>
  <si>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</si>
  <si>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</si>
  <si>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</si>
  <si>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</si>
  <si>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</si>
  <si>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</si>
  <si>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</si>
  <si>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</si>
  <si>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</si>
  <si>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</si>
  <si>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</si>
  <si>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</si>
  <si>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</si>
  <si>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</si>
  <si>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</si>
  <si>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</si>
  <si>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</si>
  <si>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</si>
  <si>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</si>
  <si>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</si>
  <si>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</si>
  <si>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</si>
  <si>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</si>
  <si>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</si>
  <si>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</si>
  <si>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</si>
  <si>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</si>
  <si>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</si>
  <si>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</si>
  <si>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</si>
  <si>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</si>
  <si>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</si>
  <si>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</si>
  <si>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</si>
  <si>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</si>
  <si>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</si>
  <si>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</si>
  <si>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</si>
  <si>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</si>
  <si>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</si>
  <si>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</si>
  <si>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</si>
  <si>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</si>
  <si>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</si>
  <si>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</si>
  <si>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</si>
  <si>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</si>
  <si>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</si>
  <si>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</si>
  <si>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</si>
  <si>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</si>
  <si>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</si>
  <si>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</si>
  <si>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</si>
  <si>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</si>
  <si>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</si>
  <si>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</si>
  <si>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</si>
  <si>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</si>
  <si>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</si>
  <si>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</si>
  <si>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</si>
  <si>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</si>
  <si>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</si>
  <si>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</si>
  <si>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</si>
  <si>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</si>
  <si>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</si>
  <si>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</si>
  <si>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</si>
  <si>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</si>
  <si>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</si>
  <si>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</si>
  <si>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</si>
  <si>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</si>
  <si>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</si>
  <si>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</si>
  <si>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</si>
  <si>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</si>
  <si>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</si>
  <si>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</si>
  <si>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</si>
  <si>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</si>
  <si>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</si>
  <si>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</si>
  <si>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</si>
  <si>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</si>
  <si>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</si>
  <si>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</si>
  <si>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</si>
  <si>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</si>
  <si>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</si>
  <si>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</si>
  <si>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</si>
  <si>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</si>
  <si>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</si>
  <si>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</si>
  <si>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</si>
  <si>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</si>
  <si>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</si>
  <si>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</si>
  <si>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</si>
  <si>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</si>
  <si>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</si>
  <si>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</si>
  <si>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</si>
  <si>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</si>
  <si>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</si>
  <si>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</si>
  <si>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</si>
  <si>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</si>
  <si>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</si>
  <si>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</si>
  <si>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</si>
  <si>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</si>
  <si>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</si>
  <si>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</si>
  <si>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</si>
  <si>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</si>
  <si>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</si>
  <si>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</si>
  <si>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</si>
  <si>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</si>
  <si>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</si>
  <si>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</si>
  <si>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</si>
  <si>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</si>
  <si>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</si>
  <si>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</si>
  <si>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</si>
  <si>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</si>
  <si>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</si>
  <si>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</si>
  <si>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</si>
  <si>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</si>
  <si>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</si>
  <si>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</si>
  <si>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</si>
  <si>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</si>
  <si>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</si>
  <si>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</si>
  <si>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</si>
  <si>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</si>
  <si>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</si>
  <si>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</si>
  <si>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</si>
  <si>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</si>
  <si>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</si>
  <si>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</si>
  <si>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</si>
  <si>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</si>
  <si>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</si>
  <si>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</si>
  <si>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</si>
  <si>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</si>
  <si>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</si>
  <si>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</si>
  <si>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</si>
  <si>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</si>
  <si>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</si>
  <si>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</si>
  <si>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</si>
  <si>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</si>
  <si>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</si>
  <si>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</si>
  <si>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</si>
  <si>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</si>
  <si>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</si>
  <si>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</si>
  <si>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</si>
  <si>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</si>
  <si>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</si>
  <si>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</si>
  <si>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</si>
  <si>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</si>
  <si>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</si>
  <si>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</si>
  <si>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</si>
  <si>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</si>
  <si>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</si>
  <si>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</si>
  <si>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</si>
  <si>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</si>
  <si>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</si>
  <si>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</si>
  <si>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</si>
  <si>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</si>
  <si>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</si>
  <si>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</si>
  <si>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</si>
  <si>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</si>
  <si>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</si>
  <si>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</si>
  <si>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</si>
  <si>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</si>
  <si>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</si>
  <si>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</si>
  <si>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</si>
  <si>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</si>
  <si>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</si>
  <si>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</si>
  <si>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</si>
  <si>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</si>
  <si>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</si>
  <si>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</si>
  <si>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</si>
  <si>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</si>
  <si>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</si>
  <si>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</si>
  <si>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</si>
  <si>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</si>
  <si>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</si>
  <si>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</si>
  <si>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</si>
  <si>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</si>
  <si>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</si>
  <si>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</si>
  <si>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</si>
  <si>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</si>
  <si>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</si>
  <si>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</si>
  <si>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</si>
  <si>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</si>
  <si>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</si>
  <si>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</si>
  <si>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</si>
  <si>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</si>
  <si>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</si>
  <si>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</si>
  <si>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</si>
  <si>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</si>
  <si>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</si>
  <si>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</si>
  <si>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</si>
  <si>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</si>
  <si>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</si>
  <si>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</si>
  <si>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</si>
  <si>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</si>
  <si>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</si>
  <si>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</si>
  <si>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</si>
  <si>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</si>
  <si>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</si>
  <si>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</si>
  <si>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</si>
  <si>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</si>
  <si>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</si>
  <si>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</si>
  <si>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</si>
  <si>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</si>
  <si>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</si>
  <si>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</si>
  <si>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</si>
  <si>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</si>
  <si>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</si>
  <si>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</si>
  <si>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</si>
  <si>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</si>
  <si>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</si>
  <si>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</si>
  <si>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</si>
  <si>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</si>
  <si>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</si>
  <si>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</si>
  <si>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</si>
  <si>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</si>
  <si>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</si>
  <si>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</si>
  <si>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</si>
  <si>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</si>
  <si>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</si>
  <si>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</si>
  <si>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</si>
  <si>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</si>
  <si>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</si>
  <si>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</si>
  <si>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</si>
  <si>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</si>
  <si>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</si>
  <si>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</si>
  <si>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</si>
  <si>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</si>
  <si>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</si>
  <si>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</si>
  <si>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</si>
  <si>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</si>
  <si>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</si>
  <si>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</si>
  <si>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</si>
  <si>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</si>
  <si>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</si>
  <si>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</si>
  <si>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</si>
  <si>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</si>
  <si>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</si>
  <si>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</si>
  <si>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</si>
  <si>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</si>
  <si>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</si>
  <si>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</si>
  <si>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</si>
  <si>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</si>
  <si>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</si>
  <si>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</si>
  <si>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</si>
  <si>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</si>
  <si>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</si>
  <si>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</si>
  <si>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</si>
  <si>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</si>
  <si>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</si>
  <si>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</si>
  <si>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</si>
  <si>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</si>
  <si>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</si>
  <si>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</si>
  <si>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</si>
  <si>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</si>
  <si>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</si>
  <si>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</si>
  <si>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</si>
  <si>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</si>
  <si>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</si>
  <si>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</si>
  <si>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</si>
  <si>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</si>
  <si>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</si>
  <si>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</si>
  <si>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</si>
  <si>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</si>
  <si>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</si>
  <si>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</si>
  <si>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</si>
  <si>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</si>
  <si>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</si>
  <si>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</si>
  <si>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</si>
  <si>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</si>
  <si>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</si>
  <si>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</si>
  <si>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</si>
  <si>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</si>
  <si>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</si>
  <si>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</si>
  <si>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</si>
  <si>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</si>
  <si>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</si>
  <si>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</si>
  <si>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</si>
  <si>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</si>
  <si>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</si>
  <si>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</si>
  <si>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</si>
  <si>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</si>
  <si>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</si>
  <si>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</si>
  <si>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</si>
  <si>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</si>
  <si>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</si>
  <si>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</si>
  <si>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</si>
  <si>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</si>
  <si>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</si>
  <si>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</si>
  <si>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</si>
  <si>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</si>
  <si>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</si>
  <si>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</si>
  <si>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</si>
  <si>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</si>
  <si>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</si>
  <si>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</si>
  <si>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</si>
  <si>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</si>
  <si>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</si>
  <si>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</si>
  <si>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</si>
  <si>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</si>
  <si>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</si>
  <si>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</si>
  <si>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</si>
  <si>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</si>
  <si>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</si>
  <si>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</si>
  <si>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</si>
  <si>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</si>
  <si>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</si>
  <si>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</si>
  <si>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</si>
  <si>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</si>
  <si>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</si>
  <si>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</si>
  <si>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</si>
  <si>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</si>
  <si>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</si>
  <si>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</si>
  <si>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</si>
  <si>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</si>
  <si>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</si>
  <si>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</si>
  <si>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</si>
  <si>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</si>
  <si>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</si>
  <si>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</si>
  <si>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</si>
  <si>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</si>
  <si>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</si>
  <si>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</si>
  <si>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</si>
  <si>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</si>
  <si>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</si>
  <si>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</si>
  <si>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</si>
  <si>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</si>
  <si>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</si>
  <si>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</si>
  <si>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</si>
  <si>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</si>
  <si>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</si>
  <si>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</si>
  <si>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</si>
  <si>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</si>
  <si>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</si>
  <si>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</si>
  <si>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</si>
  <si>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</si>
  <si>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</si>
  <si>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</si>
  <si>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</si>
  <si>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</si>
  <si>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</si>
  <si>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</si>
  <si>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</si>
  <si>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</si>
  <si>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</si>
  <si>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</si>
  <si>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</si>
  <si>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</si>
  <si>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</si>
  <si>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</si>
  <si>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</si>
  <si>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</si>
  <si>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</si>
  <si>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</si>
  <si>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</si>
  <si>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</si>
  <si>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</si>
  <si>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</si>
  <si>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</si>
  <si>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</si>
  <si>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</si>
  <si>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</si>
  <si>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</si>
  <si>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</si>
  <si>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</si>
  <si>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</si>
  <si>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</si>
  <si>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</si>
  <si>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</si>
  <si>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</si>
  <si>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</si>
  <si>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</si>
  <si>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</si>
  <si>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</si>
  <si>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</si>
  <si>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</si>
  <si>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</si>
  <si>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</si>
  <si>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</si>
  <si>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</si>
  <si>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</si>
  <si>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</si>
  <si>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</si>
  <si>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</si>
  <si>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</si>
  <si>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</si>
  <si>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</si>
  <si>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</si>
  <si>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</si>
  <si>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</si>
  <si>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</si>
  <si>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</si>
  <si>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</si>
  <si>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</si>
  <si>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</si>
  <si>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</si>
  <si>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</si>
  <si>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</si>
  <si>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</si>
  <si>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</si>
  <si>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</si>
  <si>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</si>
  <si>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</si>
  <si>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</si>
  <si>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</si>
  <si>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</si>
  <si>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</si>
  <si>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</si>
  <si>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</si>
  <si>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</si>
  <si>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</si>
  <si>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</si>
  <si>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</si>
  <si>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</si>
  <si>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</si>
  <si>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</si>
  <si>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</si>
  <si>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</si>
  <si>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</si>
  <si>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</si>
  <si>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</si>
  <si>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</si>
  <si>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</si>
  <si>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</si>
  <si>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</si>
  <si>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</si>
  <si>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</si>
  <si>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</si>
  <si>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</si>
  <si>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</si>
  <si>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</si>
  <si>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</si>
  <si>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</si>
  <si>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</si>
  <si>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</si>
  <si>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</si>
  <si>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</si>
  <si>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</si>
  <si>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</si>
  <si>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</si>
  <si>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</si>
  <si>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</si>
  <si>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</si>
  <si>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</si>
  <si>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</si>
  <si>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</si>
  <si>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</si>
  <si>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</si>
  <si>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</si>
  <si>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</si>
  <si>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</si>
  <si>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</si>
  <si>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</si>
  <si>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</si>
  <si>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</si>
  <si>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</si>
  <si>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</si>
  <si>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</si>
  <si>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</si>
  <si>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</si>
  <si>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</si>
  <si>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</si>
  <si>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</si>
  <si>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</si>
  <si>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</si>
  <si>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</si>
  <si>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</si>
  <si>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</si>
  <si>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</si>
  <si>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</si>
  <si>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</si>
  <si>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</si>
  <si>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</si>
  <si>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</si>
  <si>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</si>
  <si>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</si>
  <si>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</si>
  <si>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</si>
  <si>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</si>
  <si>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</si>
  <si>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</si>
  <si>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</si>
  <si>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</si>
  <si>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</si>
  <si>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</si>
  <si>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</si>
  <si>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</si>
  <si>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</si>
  <si>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</si>
  <si>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</si>
  <si>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</si>
  <si>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</si>
  <si>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</si>
  <si>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</si>
  <si>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</si>
  <si>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</si>
  <si>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</si>
  <si>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</si>
  <si>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</si>
  <si>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</si>
  <si>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</si>
  <si>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</si>
  <si>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</si>
  <si>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</si>
  <si>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</si>
  <si>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</si>
  <si>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</si>
  <si>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</si>
  <si>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</si>
  <si>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</si>
  <si>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</si>
  <si>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</si>
  <si>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</si>
  <si>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</si>
  <si>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</si>
  <si>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</si>
  <si>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</si>
  <si>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</si>
  <si>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</si>
  <si>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</si>
  <si>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</si>
  <si>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</si>
  <si>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</si>
  <si>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</si>
  <si>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</si>
  <si>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</si>
  <si>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</si>
  <si>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</si>
  <si>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</si>
  <si>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</si>
  <si>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</si>
  <si>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</si>
  <si>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</si>
  <si>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</si>
  <si>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</si>
  <si>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</si>
  <si>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</si>
  <si>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</si>
  <si>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</si>
  <si>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</si>
  <si>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</si>
  <si>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</si>
  <si>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</si>
  <si>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</si>
  <si>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</si>
  <si>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</si>
  <si>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</si>
  <si>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</si>
  <si>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</si>
  <si>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</si>
  <si>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</si>
  <si>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</si>
  <si>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</si>
  <si>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</si>
  <si>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</si>
  <si>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</si>
  <si>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</si>
  <si>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</si>
  <si>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</si>
  <si>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</si>
  <si>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</si>
  <si>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</si>
  <si>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</si>
  <si>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</si>
  <si>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</si>
  <si>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</si>
  <si>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</si>
  <si>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</si>
  <si>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</si>
  <si>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</si>
  <si>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</si>
  <si>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</si>
  <si>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</si>
  <si>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</si>
  <si>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</si>
  <si>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</si>
  <si>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</si>
  <si>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</si>
  <si>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</si>
  <si>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</si>
  <si>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</si>
  <si>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</si>
  <si>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</si>
  <si>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</si>
  <si>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</si>
  <si>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</si>
  <si>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</si>
  <si>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</si>
  <si>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</si>
  <si>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</si>
  <si>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</si>
  <si>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</si>
  <si>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</si>
  <si>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</si>
  <si>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</si>
  <si>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</si>
  <si>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</si>
  <si>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</si>
  <si>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</si>
  <si>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</si>
  <si>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</si>
  <si>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</si>
  <si>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</si>
  <si>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</si>
  <si>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</si>
  <si>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</si>
  <si>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</si>
  <si>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</si>
  <si>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</si>
  <si>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</si>
  <si>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</si>
  <si>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</si>
  <si>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</si>
  <si>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</si>
  <si>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</si>
  <si>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</si>
  <si>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</si>
  <si>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</si>
  <si>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</si>
  <si>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</si>
  <si>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</si>
  <si>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</si>
  <si>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</si>
  <si>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</si>
  <si>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</si>
  <si>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</si>
  <si>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</si>
  <si>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</si>
  <si>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</si>
  <si>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</si>
  <si>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</si>
  <si>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</si>
  <si>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</si>
  <si>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</si>
  <si>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</si>
  <si>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</si>
  <si>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</si>
  <si>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</si>
  <si>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</si>
  <si>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</si>
  <si>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</si>
  <si>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</si>
  <si>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</si>
  <si>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</si>
  <si>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</si>
  <si>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</si>
  <si>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</si>
  <si>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</si>
  <si>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</si>
  <si>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</si>
  <si>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</si>
  <si>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</si>
  <si>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</si>
  <si>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</si>
  <si>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</si>
  <si>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</si>
  <si>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</si>
  <si>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</si>
  <si>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</si>
  <si>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</si>
  <si>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</si>
  <si>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</si>
  <si>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</si>
  <si>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</si>
  <si>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</si>
  <si>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</si>
  <si>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</si>
  <si>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</si>
  <si>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</si>
  <si>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</si>
  <si>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</si>
  <si>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</si>
  <si>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</si>
  <si>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</si>
  <si>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</si>
  <si>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</si>
  <si>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</si>
  <si>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</si>
  <si>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</si>
  <si>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</si>
  <si>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</si>
  <si>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</si>
  <si>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</si>
  <si>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</si>
  <si>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</si>
  <si>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</si>
  <si>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</si>
  <si>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</si>
  <si>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</si>
  <si>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</si>
  <si>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</si>
  <si>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</si>
  <si>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</si>
  <si>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</si>
  <si>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</si>
  <si>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</si>
  <si>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</si>
  <si>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</si>
  <si>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</si>
  <si>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</si>
  <si>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</si>
  <si>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</si>
  <si>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</si>
  <si>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</si>
  <si>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</si>
  <si>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</si>
  <si>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</si>
  <si>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</si>
  <si>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</si>
  <si>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</si>
  <si>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</si>
  <si>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</si>
  <si>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</si>
  <si>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</si>
  <si>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</si>
  <si>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</si>
  <si>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</si>
  <si>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</si>
  <si>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</si>
  <si>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</si>
  <si>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</si>
  <si>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</si>
  <si>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</si>
  <si>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</si>
  <si>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</si>
  <si>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</si>
  <si>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</si>
  <si>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</si>
  <si>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</si>
  <si>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</si>
  <si>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</si>
  <si>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</si>
  <si>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</si>
  <si>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</si>
  <si>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</si>
  <si>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</si>
  <si>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</si>
  <si>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</si>
  <si>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</si>
  <si>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</si>
  <si>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</si>
  <si>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</si>
  <si>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</si>
  <si>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</si>
  <si>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</si>
  <si>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</si>
  <si>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</si>
  <si>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</si>
  <si>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</si>
  <si>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</si>
  <si>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</si>
  <si>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</si>
  <si>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</si>
  <si>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</si>
  <si>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</si>
  <si>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</si>
  <si>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</si>
  <si>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</si>
  <si>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</si>
  <si>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</si>
  <si>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</si>
  <si>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</si>
  <si>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</si>
  <si>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</si>
  <si>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</si>
  <si>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</si>
  <si>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</si>
  <si>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</si>
  <si>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</si>
  <si>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</si>
  <si>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</si>
  <si>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</si>
  <si>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</si>
  <si>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</si>
  <si>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</si>
  <si>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</si>
  <si>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</si>
  <si>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</si>
  <si>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</si>
  <si>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</si>
  <si>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</si>
  <si>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</si>
  <si>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</si>
  <si>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</si>
  <si>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</si>
  <si>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</si>
  <si>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</si>
  <si>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</si>
  <si>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</si>
  <si>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</si>
  <si>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</si>
  <si>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</si>
  <si>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</si>
  <si>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</si>
  <si>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</si>
  <si>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</si>
  <si>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</si>
  <si>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</si>
  <si>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</si>
  <si>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</si>
  <si>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</si>
  <si>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</si>
  <si>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</si>
  <si>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</si>
  <si>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</si>
  <si>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</si>
  <si>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</si>
  <si>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</si>
  <si>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</si>
  <si>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</si>
  <si>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</si>
  <si>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</si>
  <si>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</si>
  <si>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</si>
  <si>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</si>
  <si>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</si>
  <si>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</si>
  <si>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</si>
  <si>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</si>
  <si>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</si>
  <si>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</si>
  <si>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</si>
  <si>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</si>
  <si>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</si>
  <si>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</si>
  <si>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</si>
  <si>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</si>
  <si>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</si>
  <si>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</si>
  <si>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</si>
  <si>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</si>
  <si>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</si>
  <si>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</si>
  <si>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</si>
  <si>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</si>
  <si>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</si>
  <si>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</si>
  <si>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</si>
  <si>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</si>
  <si>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</si>
  <si>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</si>
  <si>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</si>
  <si>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</si>
  <si>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</si>
  <si>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</si>
  <si>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</si>
  <si>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</si>
  <si>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</si>
  <si>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</si>
  <si>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</si>
  <si>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</si>
  <si>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</si>
  <si>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</si>
  <si>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</si>
  <si>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</si>
  <si>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</si>
  <si>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</si>
  <si>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</si>
  <si>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</si>
  <si>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</si>
  <si>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</si>
  <si>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</si>
  <si>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</si>
  <si>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</si>
  <si>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</si>
  <si>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</si>
  <si>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</si>
  <si>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</si>
  <si>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</si>
  <si>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</si>
  <si>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</si>
  <si>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</si>
  <si>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</si>
  <si>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</si>
  <si>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</si>
  <si>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</si>
  <si>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</si>
  <si>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</si>
  <si>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</si>
  <si>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</si>
  <si>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</si>
  <si>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</si>
  <si>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</si>
  <si>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</si>
  <si>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</si>
  <si>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</si>
  <si>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</si>
  <si>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</si>
  <si>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</si>
  <si>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</si>
  <si>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</si>
  <si>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</si>
  <si>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</si>
  <si>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</si>
  <si>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</si>
  <si>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</si>
  <si>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</si>
  <si>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</si>
  <si>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</si>
  <si>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</si>
  <si>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</si>
  <si>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</si>
  <si>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</si>
  <si>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</si>
  <si>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</si>
  <si>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</si>
  <si>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</si>
  <si>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</si>
  <si>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</si>
  <si>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</si>
  <si>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</si>
  <si>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</si>
  <si>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</si>
  <si>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</si>
  <si>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</si>
  <si>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</si>
  <si>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</si>
  <si>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</si>
  <si>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</si>
  <si>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</si>
  <si>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</si>
  <si>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</si>
  <si>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</si>
  <si>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</si>
  <si>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</si>
  <si>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</si>
  <si>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</si>
  <si>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</si>
  <si>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</si>
  <si>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</si>
  <si>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</si>
  <si>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</si>
  <si>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</si>
  <si>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</si>
  <si>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</si>
  <si>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</si>
  <si>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</si>
  <si>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</si>
  <si>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</si>
  <si>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</si>
  <si>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</si>
  <si>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</si>
  <si>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</si>
  <si>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</si>
  <si>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</si>
  <si>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</si>
  <si>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</si>
  <si>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</si>
  <si>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</si>
  <si>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</si>
  <si>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</si>
  <si>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</si>
  <si>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</si>
  <si>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</si>
  <si>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</si>
  <si>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</si>
  <si>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</si>
  <si>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</si>
  <si>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</si>
  <si>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</si>
  <si>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</si>
  <si>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</si>
  <si>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</si>
  <si>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</si>
  <si>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</si>
  <si>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</si>
  <si>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</si>
  <si>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</si>
  <si>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</si>
  <si>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</si>
  <si>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</si>
  <si>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</si>
  <si>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</si>
  <si>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</si>
  <si>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</si>
  <si>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</si>
  <si>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</si>
  <si>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</si>
  <si>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</si>
  <si>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</si>
  <si>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</si>
  <si>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</si>
  <si>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</si>
  <si>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</si>
  <si>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</si>
  <si>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</si>
  <si>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</si>
  <si>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</si>
  <si>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</si>
  <si>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</si>
  <si>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</si>
  <si>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</si>
  <si>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</si>
  <si>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</si>
  <si>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</si>
  <si>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</si>
  <si>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</si>
  <si>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</si>
  <si>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</si>
  <si>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</si>
  <si>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</si>
  <si>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</si>
  <si>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</si>
  <si>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</si>
  <si>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</si>
  <si>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</si>
  <si>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</si>
  <si>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</si>
  <si>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</si>
  <si>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</si>
  <si>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</si>
  <si>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</si>
  <si>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</si>
  <si>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</si>
  <si>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</si>
  <si>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</si>
  <si>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</si>
  <si>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</si>
  <si>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</si>
  <si>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</si>
  <si>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</si>
  <si>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</si>
  <si>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</si>
  <si>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</si>
  <si>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</si>
  <si>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</si>
  <si>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</si>
  <si>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</si>
  <si>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</si>
  <si>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</si>
  <si>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</si>
  <si>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</si>
  <si>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</si>
  <si>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</si>
  <si>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</si>
  <si>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</si>
  <si>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</si>
  <si>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</si>
  <si>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</si>
  <si>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</si>
  <si>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</si>
  <si>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</si>
  <si>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</si>
  <si>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</si>
  <si>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</si>
  <si>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</si>
  <si>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</si>
  <si>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</si>
  <si>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</si>
  <si>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</si>
  <si>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</si>
  <si>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</si>
  <si>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</si>
  <si>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</si>
  <si>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</si>
  <si>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</si>
  <si>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</si>
  <si>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</si>
  <si>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</si>
  <si>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</si>
  <si>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</si>
  <si>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</si>
  <si>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</si>
  <si>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</si>
  <si>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</si>
  <si>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</si>
  <si>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</si>
  <si>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</si>
  <si>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</si>
  <si>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</si>
  <si>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</si>
  <si>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</si>
  <si>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</si>
  <si>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</si>
  <si>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</si>
  <si>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</si>
  <si>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</si>
  <si>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</si>
  <si>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</si>
  <si>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</si>
  <si>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</si>
  <si>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</si>
  <si>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</si>
  <si>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</si>
  <si>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</si>
  <si>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</si>
  <si>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</si>
  <si>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</si>
  <si>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</si>
  <si>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</si>
  <si>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</si>
  <si>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</si>
  <si>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</si>
  <si>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</si>
  <si>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</si>
  <si>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</si>
  <si>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</si>
  <si>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</si>
  <si>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</si>
  <si>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</si>
  <si>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</si>
  <si>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</si>
  <si>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</si>
  <si>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</si>
  <si>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</si>
  <si>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</si>
  <si>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</si>
  <si>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</si>
  <si>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</si>
  <si>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</si>
  <si>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</si>
  <si>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</si>
  <si>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</si>
  <si>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</si>
  <si>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</si>
  <si>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</si>
  <si>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</si>
  <si>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</si>
  <si>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</si>
  <si>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</si>
  <si>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</si>
  <si>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</si>
  <si>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</si>
  <si>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</si>
  <si>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</si>
  <si>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</si>
  <si>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</si>
  <si>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</si>
  <si>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</si>
  <si>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</si>
  <si>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</si>
  <si>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</si>
  <si>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</si>
  <si>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</si>
  <si>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</si>
  <si>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</si>
  <si>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</si>
  <si>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</si>
  <si>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</si>
  <si>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</si>
  <si>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</si>
  <si>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</si>
  <si>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</si>
  <si>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</si>
  <si>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</si>
  <si>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</si>
  <si>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</si>
  <si>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</si>
  <si>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</si>
  <si>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</si>
  <si>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</si>
  <si>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</si>
  <si>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</si>
  <si>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</si>
  <si>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</si>
  <si>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</si>
  <si>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</si>
  <si>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</si>
  <si>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</si>
  <si>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</si>
  <si>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</si>
  <si>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</si>
  <si>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</si>
  <si>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</si>
  <si>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</si>
  <si>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</si>
  <si>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</si>
  <si>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</si>
  <si>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</si>
  <si>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</si>
  <si>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</si>
  <si>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</si>
  <si>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</si>
  <si>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</si>
  <si>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</si>
  <si>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</si>
  <si>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</si>
  <si>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</si>
  <si>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</si>
  <si>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</si>
  <si>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</si>
  <si>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</si>
  <si>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</si>
  <si>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</si>
  <si>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</si>
  <si>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</si>
  <si>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</si>
  <si>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</si>
  <si>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</si>
  <si>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</si>
  <si>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</si>
  <si>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</si>
  <si>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</si>
  <si>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</si>
  <si>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</si>
  <si>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</si>
  <si>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</si>
  <si>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</si>
  <si>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</si>
  <si>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</si>
  <si>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</si>
  <si>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</si>
  <si>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</si>
  <si>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</si>
  <si>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</si>
  <si>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</si>
  <si>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</si>
  <si>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</si>
  <si>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</si>
  <si>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</si>
  <si>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</si>
  <si>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</si>
  <si>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</si>
  <si>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</si>
  <si>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</si>
  <si>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</si>
  <si>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</si>
  <si>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</si>
  <si>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</si>
  <si>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</si>
  <si>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</si>
  <si>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</si>
  <si>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</si>
  <si>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</si>
  <si>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</si>
  <si>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</si>
  <si>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</si>
  <si>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</si>
  <si>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</si>
  <si>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</si>
  <si>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</si>
  <si>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</si>
  <si>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</si>
  <si>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</si>
  <si>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</si>
  <si>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</si>
  <si>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</si>
  <si>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</si>
  <si>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</si>
  <si>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</si>
  <si>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</si>
  <si>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</si>
  <si>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</si>
  <si>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</si>
  <si>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</si>
  <si>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</si>
  <si>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</si>
  <si>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</si>
  <si>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</si>
  <si>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</si>
  <si>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</si>
  <si>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</si>
  <si>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</si>
  <si>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</si>
  <si>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</si>
  <si>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</si>
  <si>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</si>
  <si>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</si>
  <si>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</si>
  <si>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</si>
  <si>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</si>
  <si>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</si>
  <si>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</si>
  <si>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</si>
  <si>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</si>
  <si>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</si>
  <si>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</si>
  <si>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</si>
  <si>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</si>
  <si>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</si>
  <si>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</si>
  <si>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</si>
  <si>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</si>
  <si>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</si>
  <si>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</si>
  <si>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</si>
  <si>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</si>
  <si>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</si>
  <si>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</si>
  <si>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</si>
  <si>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</si>
  <si>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</si>
  <si>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</si>
  <si>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</si>
  <si>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</si>
  <si>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</si>
  <si>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</si>
  <si>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</si>
  <si>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</si>
  <si>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</si>
  <si>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</si>
  <si>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</si>
  <si>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</si>
  <si>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</si>
  <si>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</si>
  <si>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</si>
  <si>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</si>
  <si>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</si>
  <si>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</si>
  <si>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</si>
  <si>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</si>
  <si>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</si>
  <si>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</si>
  <si>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</si>
  <si>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</si>
  <si>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</si>
  <si>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</si>
  <si>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</si>
  <si>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</si>
  <si>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</si>
  <si>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</si>
  <si>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</si>
  <si>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</si>
  <si>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</si>
  <si>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</si>
  <si>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</si>
  <si>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</si>
  <si>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</si>
  <si>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</si>
  <si>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</si>
  <si>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</si>
  <si>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</si>
  <si>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</si>
  <si>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</si>
  <si>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</si>
  <si>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</si>
  <si>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</si>
  <si>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</si>
  <si>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</si>
  <si>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</si>
  <si>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</si>
  <si>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</si>
  <si>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</si>
  <si>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</si>
  <si>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</si>
  <si>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</si>
  <si>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</si>
  <si>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</si>
  <si>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</si>
  <si>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</si>
  <si>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</si>
  <si>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</si>
  <si>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</si>
  <si>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</si>
  <si>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</si>
  <si>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</si>
  <si>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</si>
  <si>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</si>
  <si>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</si>
  <si>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</si>
  <si>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</si>
  <si>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</si>
  <si>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</si>
  <si>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</si>
  <si>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</si>
  <si>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</si>
  <si>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</si>
  <si>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</si>
  <si>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</si>
  <si>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</si>
  <si>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</si>
  <si>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</si>
  <si>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</si>
  <si>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</si>
  <si>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</si>
  <si>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</si>
  <si>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</si>
  <si>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</si>
  <si>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</si>
  <si>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</si>
  <si>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</si>
  <si>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</si>
  <si>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</si>
  <si>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</si>
  <si>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</si>
  <si>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</si>
  <si>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</si>
  <si>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</si>
  <si>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</si>
  <si>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</si>
  <si>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</si>
  <si>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</si>
  <si>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</si>
  <si>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</si>
  <si>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</si>
  <si>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</si>
  <si>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</si>
  <si>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</si>
  <si>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</si>
  <si>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</si>
  <si>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</si>
  <si>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</si>
  <si>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</si>
  <si>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</si>
  <si>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</si>
  <si>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</si>
  <si>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</si>
  <si>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</si>
  <si>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</si>
  <si>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</si>
  <si>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</si>
  <si>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</si>
  <si>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</si>
  <si>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</si>
  <si>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</si>
  <si>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</si>
  <si>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</si>
  <si>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</si>
  <si>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</si>
  <si>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</si>
  <si>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</si>
  <si>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</si>
  <si>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</si>
  <si>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</si>
  <si>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</si>
  <si>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</si>
  <si>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</si>
  <si>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</si>
  <si>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</si>
  <si>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</si>
  <si>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</si>
  <si>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</si>
  <si>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</si>
  <si>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</si>
  <si>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</si>
  <si>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</si>
  <si>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</si>
  <si>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</si>
  <si>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</si>
  <si>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</si>
  <si>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</si>
  <si>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</si>
  <si>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</si>
  <si>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</si>
  <si>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</si>
  <si>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</si>
  <si>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</si>
  <si>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</si>
  <si>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</si>
  <si>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</si>
  <si>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</si>
  <si>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</si>
  <si>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</si>
  <si>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</si>
  <si>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</si>
  <si>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</si>
  <si>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</si>
  <si>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</si>
  <si>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</si>
  <si>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</si>
  <si>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</si>
  <si>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</si>
  <si>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</si>
  <si>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</si>
  <si>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</si>
  <si>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</si>
  <si>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</si>
  <si>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</si>
  <si>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</si>
  <si>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</si>
  <si>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</si>
  <si>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</si>
  <si>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</si>
  <si>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</si>
  <si>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</si>
  <si>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</si>
  <si>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</si>
  <si>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</si>
  <si>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</si>
  <si>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</si>
  <si>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</si>
  <si>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</si>
  <si>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</si>
  <si>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</si>
  <si>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</si>
  <si>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</si>
  <si>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</si>
  <si>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</si>
  <si>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</si>
  <si>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</si>
  <si>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</si>
  <si>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</si>
  <si>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</si>
  <si>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</si>
  <si>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</si>
  <si>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</si>
  <si>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</si>
  <si>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</si>
  <si>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</si>
  <si>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</si>
  <si>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</si>
  <si>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</si>
  <si>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</si>
  <si>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</si>
  <si>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</si>
  <si>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</si>
  <si>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</si>
  <si>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</si>
  <si>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</si>
  <si>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</si>
  <si>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</si>
  <si>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</si>
  <si>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</si>
  <si>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</si>
  <si>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</si>
  <si>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</si>
  <si>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</si>
  <si>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</si>
  <si>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</si>
  <si>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</si>
  <si>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</si>
  <si>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</si>
  <si>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</si>
  <si>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</si>
  <si>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</si>
  <si>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</si>
  <si>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</si>
  <si>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</si>
  <si>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</si>
  <si>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</si>
  <si>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</si>
  <si>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</si>
  <si>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</si>
  <si>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</si>
  <si>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</si>
  <si>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</si>
  <si>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</si>
  <si>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</si>
  <si>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</si>
  <si>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</si>
  <si>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</si>
  <si>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</si>
  <si>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</si>
  <si>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</si>
  <si>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</si>
  <si>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</si>
  <si>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</si>
  <si>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</si>
  <si>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</si>
  <si>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</si>
  <si>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</si>
  <si>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</si>
  <si>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</si>
  <si>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</si>
  <si>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</si>
  <si>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</si>
  <si>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</si>
  <si>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</si>
  <si>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</si>
  <si>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</si>
  <si>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</si>
  <si>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</si>
  <si>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</si>
  <si>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</si>
  <si>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</si>
  <si>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</si>
  <si>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</si>
  <si>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</si>
  <si>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</si>
  <si>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</si>
  <si>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</si>
  <si>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</si>
  <si>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</si>
  <si>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</si>
  <si>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</si>
  <si>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</si>
  <si>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</si>
  <si>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</si>
  <si>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</si>
  <si>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</si>
  <si>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</si>
  <si>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</si>
  <si>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</si>
  <si>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</si>
  <si>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</si>
  <si>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</si>
  <si>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</si>
  <si>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</si>
  <si>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</si>
  <si>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</si>
  <si>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</si>
  <si>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</si>
  <si>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</si>
  <si>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</si>
  <si>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</si>
  <si>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</si>
  <si>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</si>
  <si>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</si>
  <si>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</si>
  <si>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</si>
  <si>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</si>
  <si>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</si>
  <si>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</si>
  <si>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</si>
  <si>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</si>
  <si>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</si>
  <si>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</si>
  <si>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</si>
  <si>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</si>
  <si>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</si>
  <si>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</si>
  <si>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</si>
  <si>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</si>
  <si>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</si>
  <si>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</si>
  <si>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</si>
  <si>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</si>
  <si>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</si>
  <si>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</si>
  <si>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</si>
  <si>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</si>
  <si>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</si>
  <si>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</si>
  <si>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</si>
  <si>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</si>
  <si>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</si>
  <si>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</si>
  <si>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</si>
  <si>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</si>
  <si>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</si>
  <si>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</si>
  <si>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</si>
  <si>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</si>
  <si>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</si>
  <si>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</si>
  <si>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</si>
  <si>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</si>
  <si>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</si>
  <si>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</si>
  <si>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</si>
  <si>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</si>
  <si>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</si>
  <si>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</si>
  <si>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</si>
  <si>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</si>
  <si>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</si>
  <si>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</si>
  <si>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</si>
  <si>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</si>
  <si>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</si>
  <si>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</si>
  <si>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</si>
  <si>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</si>
  <si>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</si>
  <si>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</si>
  <si>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</si>
  <si>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</si>
  <si>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</si>
  <si>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</si>
  <si>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</si>
  <si>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</si>
  <si>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</si>
  <si>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</si>
  <si>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</si>
  <si>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</si>
  <si>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</si>
  <si>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</si>
  <si>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</si>
  <si>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</si>
  <si>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</si>
  <si>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</si>
  <si>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</si>
  <si>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</si>
  <si>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</si>
  <si>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</si>
  <si>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</si>
  <si>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</si>
  <si>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</si>
  <si>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</si>
  <si>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</si>
  <si>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</si>
  <si>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</si>
  <si>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</si>
  <si>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</si>
  <si>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</si>
  <si>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</si>
  <si>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</si>
  <si>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</si>
  <si>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</si>
  <si>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</si>
  <si>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</si>
  <si>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</si>
  <si>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</si>
  <si>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</si>
  <si>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</si>
  <si>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</si>
  <si>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</si>
  <si>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</si>
  <si>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</si>
  <si>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</si>
  <si>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</si>
  <si>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</si>
  <si>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</si>
  <si>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</si>
  <si>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</si>
  <si>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</si>
  <si>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</si>
  <si>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</si>
  <si>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</si>
  <si>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</si>
  <si>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</si>
  <si>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</si>
  <si>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</si>
  <si>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</si>
  <si>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</si>
  <si>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</si>
  <si>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</si>
  <si>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</si>
  <si>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</si>
  <si>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</si>
  <si>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</si>
  <si>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</si>
  <si>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</si>
  <si>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</si>
  <si>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</si>
  <si>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</si>
  <si>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</si>
  <si>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</si>
  <si>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</si>
  <si>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</si>
  <si>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</si>
  <si>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</si>
  <si>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</si>
  <si>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</si>
  <si>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</si>
  <si>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</si>
  <si>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</si>
  <si>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</si>
  <si>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</si>
  <si>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</si>
  <si>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</si>
  <si>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</si>
  <si>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</si>
  <si>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</si>
  <si>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</si>
  <si>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</si>
  <si>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</si>
  <si>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</si>
  <si>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</si>
  <si>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</si>
  <si>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</si>
  <si>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</si>
  <si>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</si>
  <si>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</si>
  <si>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</si>
  <si>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</si>
  <si>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</si>
  <si>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</si>
  <si>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</si>
  <si>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</si>
  <si>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</si>
  <si>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</si>
  <si>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</si>
  <si>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</si>
  <si>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</si>
  <si>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</si>
  <si>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</si>
  <si>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</si>
  <si>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</si>
  <si>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</si>
  <si>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</si>
  <si>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</si>
  <si>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</si>
  <si>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</si>
  <si>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</si>
  <si>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</si>
  <si>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</si>
  <si>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</si>
  <si>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</si>
  <si>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</si>
  <si>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</si>
  <si>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</si>
  <si>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</si>
  <si>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</si>
  <si>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</si>
  <si>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</si>
  <si>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</si>
  <si>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</si>
  <si>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</si>
  <si>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</si>
  <si>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</si>
  <si>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</si>
  <si>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</si>
  <si>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</si>
  <si>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</si>
  <si>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</si>
  <si>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</si>
  <si>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</si>
  <si>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</si>
  <si>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</si>
  <si>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</si>
  <si>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</si>
  <si>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</si>
  <si>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</si>
  <si>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</si>
  <si>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</si>
  <si>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</si>
  <si>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</si>
  <si>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</si>
  <si>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</si>
  <si>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</si>
  <si>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</si>
  <si>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</si>
  <si>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</si>
  <si>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</si>
  <si>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</si>
  <si>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</si>
  <si>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</si>
  <si>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</si>
  <si>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</si>
  <si>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</si>
  <si>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</si>
  <si>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</si>
  <si>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</si>
  <si>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</si>
  <si>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</si>
  <si>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</si>
  <si>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</si>
  <si>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</si>
  <si>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</si>
  <si>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</si>
  <si>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</si>
  <si>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</si>
  <si>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</si>
  <si>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</si>
  <si>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</si>
  <si>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</si>
  <si>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</si>
  <si>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</si>
  <si>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</si>
  <si>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</si>
  <si>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</si>
  <si>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</si>
  <si>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</si>
  <si>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</si>
  <si>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</si>
  <si>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</si>
  <si>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</si>
  <si>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</si>
  <si>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</si>
  <si>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</si>
  <si>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</si>
  <si>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</si>
  <si>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</si>
  <si>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</si>
  <si>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</si>
  <si>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</si>
  <si>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</si>
  <si>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</si>
  <si>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</si>
  <si>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</si>
  <si>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</si>
  <si>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</si>
  <si>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</si>
  <si>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</si>
  <si>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</si>
  <si>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</si>
  <si>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</si>
  <si>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</si>
  <si>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</si>
  <si>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</si>
  <si>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</si>
  <si>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</si>
  <si>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</si>
  <si>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</si>
  <si>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</si>
  <si>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</si>
  <si>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</si>
  <si>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</si>
  <si>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</si>
  <si>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</si>
  <si>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</si>
  <si>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</si>
  <si>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</si>
  <si>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</si>
  <si>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</si>
  <si>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</si>
  <si>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</si>
  <si>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</si>
  <si>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</si>
  <si>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</si>
  <si>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</si>
  <si>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</si>
  <si>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</si>
  <si>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</si>
  <si>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</si>
  <si>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</si>
  <si>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</si>
  <si>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</si>
  <si>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</si>
  <si>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</si>
  <si>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</si>
  <si>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</si>
  <si>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</si>
  <si>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</si>
  <si>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</si>
  <si>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</si>
  <si>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</si>
  <si>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</si>
  <si>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</si>
  <si>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</si>
  <si>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</si>
  <si>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</si>
  <si>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</si>
  <si>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</si>
  <si>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</si>
  <si>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</si>
  <si>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</si>
  <si>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</si>
  <si>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</si>
  <si>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</si>
  <si>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</si>
  <si>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</si>
  <si>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</si>
  <si>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</si>
  <si>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</si>
  <si>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</si>
  <si>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</si>
  <si>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</si>
  <si>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</si>
  <si>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</si>
  <si>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</si>
  <si>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</si>
  <si>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</si>
  <si>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</si>
  <si>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</si>
  <si>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</si>
  <si>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</si>
  <si>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</si>
  <si>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</si>
  <si>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</si>
  <si>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</si>
  <si>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</si>
  <si>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</si>
  <si>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</si>
  <si>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</si>
  <si>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</si>
  <si>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</si>
  <si>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</si>
  <si>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</si>
  <si>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</si>
  <si>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</si>
  <si>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</si>
  <si>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</si>
  <si>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</si>
  <si>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</si>
  <si>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</si>
  <si>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</si>
  <si>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</si>
  <si>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</si>
  <si>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</si>
  <si>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</si>
  <si>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</si>
  <si>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</si>
  <si>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</si>
  <si>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</si>
  <si>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</si>
  <si>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</si>
  <si>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</si>
  <si>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</si>
  <si>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</si>
  <si>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</si>
  <si>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</si>
  <si>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</si>
  <si>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</si>
  <si>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</si>
  <si>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</si>
  <si>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</si>
  <si>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</si>
  <si>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</si>
  <si>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</si>
  <si>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</si>
  <si>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</si>
  <si>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</si>
  <si>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</si>
  <si>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</si>
  <si>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</si>
  <si>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</si>
  <si>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</si>
  <si>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</si>
  <si>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</si>
  <si>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</si>
  <si>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</si>
  <si>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</si>
  <si>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</si>
  <si>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</si>
  <si>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</si>
  <si>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</si>
  <si>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</si>
  <si>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</si>
  <si>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</si>
  <si>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</si>
  <si>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</si>
  <si>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</si>
  <si>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</si>
  <si>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</si>
  <si>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</si>
  <si>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</si>
  <si>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</si>
  <si>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</si>
  <si>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</si>
  <si>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</si>
  <si>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</si>
  <si>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</si>
  <si>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</si>
  <si>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</si>
  <si>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</si>
  <si>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</si>
  <si>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</si>
  <si>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</si>
  <si>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</si>
  <si>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</si>
  <si>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</si>
  <si>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</si>
  <si>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</si>
  <si>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</si>
  <si>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</si>
  <si>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</si>
  <si>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</si>
  <si>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</si>
  <si>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</si>
  <si>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</si>
  <si>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</si>
  <si>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</si>
  <si>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</si>
  <si>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</si>
  <si>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</si>
  <si>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</si>
  <si>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</si>
  <si>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</si>
  <si>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</si>
  <si>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</si>
  <si>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</si>
  <si>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</si>
  <si>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</si>
  <si>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</si>
  <si>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</si>
  <si>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</si>
  <si>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</si>
  <si>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</si>
  <si>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</si>
  <si>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</si>
  <si>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</si>
  <si>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</si>
  <si>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</si>
  <si>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</si>
  <si>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</si>
  <si>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</si>
  <si>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</si>
  <si>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</si>
  <si>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</si>
  <si>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</si>
  <si>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</si>
  <si>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</si>
  <si>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</si>
  <si>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</si>
  <si>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</si>
  <si>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</si>
  <si>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</si>
  <si>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</si>
  <si>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</si>
  <si>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</si>
  <si>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</si>
  <si>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</si>
  <si>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</si>
  <si>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</si>
  <si>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</si>
  <si>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</si>
  <si>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</si>
  <si>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</si>
  <si>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</si>
  <si>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</si>
  <si>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</si>
  <si>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</si>
  <si>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</si>
  <si>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</si>
  <si>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</si>
  <si>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</si>
  <si>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</si>
  <si>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</si>
  <si>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</si>
  <si>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</si>
  <si>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</si>
  <si>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</si>
  <si>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</si>
  <si>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</si>
  <si>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</si>
  <si>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</si>
  <si>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</si>
  <si>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</si>
  <si>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</si>
  <si>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</si>
  <si>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</si>
  <si>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</si>
  <si>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</si>
  <si>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</si>
  <si>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</si>
  <si>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</si>
  <si>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</si>
  <si>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</si>
  <si>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</si>
  <si>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</si>
  <si>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</si>
  <si>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</si>
  <si>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</si>
  <si>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</si>
  <si>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</si>
  <si>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</si>
  <si>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</si>
  <si>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</si>
  <si>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</si>
  <si>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</si>
  <si>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</si>
  <si>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</si>
  <si>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</si>
  <si>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</si>
  <si>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</si>
  <si>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</si>
  <si>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</si>
  <si>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</si>
  <si>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</si>
  <si>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</si>
  <si>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</si>
  <si>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</si>
  <si>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</si>
  <si>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</si>
  <si>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</si>
  <si>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</si>
  <si>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</si>
  <si>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</si>
  <si>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</si>
  <si>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</si>
  <si>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</si>
  <si>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</si>
  <si>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</si>
  <si>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</si>
  <si>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</si>
  <si>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</si>
  <si>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</si>
  <si>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</si>
  <si>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</si>
  <si>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</si>
  <si>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</si>
  <si>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</si>
  <si>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</si>
  <si>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</si>
  <si>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</si>
  <si>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</si>
  <si>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</si>
  <si>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</si>
  <si>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</si>
  <si>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</si>
  <si>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</si>
  <si>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</si>
  <si>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</si>
  <si>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</si>
  <si>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</si>
  <si>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</si>
  <si>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</si>
  <si>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</si>
  <si>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</si>
  <si>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</si>
  <si>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</si>
  <si>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</si>
  <si>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</si>
  <si>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</si>
  <si>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</si>
  <si>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</si>
  <si>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</si>
  <si>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</si>
  <si>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</si>
  <si>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</si>
  <si>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</si>
  <si>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</si>
  <si>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</si>
  <si>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</si>
  <si>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</si>
  <si>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</si>
  <si>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</si>
  <si>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</si>
  <si>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</si>
  <si>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</si>
  <si>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</si>
  <si>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</si>
  <si>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</si>
  <si>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</si>
  <si>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</si>
  <si>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</si>
  <si>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</si>
  <si>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</si>
  <si>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</si>
  <si>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</si>
  <si>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</si>
  <si>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</si>
  <si>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</si>
  <si>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</si>
  <si>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</si>
  <si>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</si>
  <si>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</si>
  <si>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</si>
  <si>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</si>
  <si>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</si>
  <si>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</si>
  <si>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</si>
  <si>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</si>
  <si>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</si>
  <si>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</si>
  <si>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</si>
  <si>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</si>
  <si>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</si>
  <si>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</si>
  <si>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</si>
  <si>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</si>
  <si>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</si>
  <si>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</si>
  <si>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</si>
  <si>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</si>
  <si>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</si>
  <si>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</si>
  <si>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</si>
  <si>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</si>
  <si>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</si>
  <si>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</si>
  <si>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</si>
  <si>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</si>
  <si>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</si>
  <si>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</si>
  <si>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</si>
  <si>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</si>
  <si>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</si>
  <si>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</si>
  <si>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</si>
  <si>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</si>
  <si>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</si>
  <si>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</si>
  <si>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</si>
  <si>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</si>
  <si>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</si>
  <si>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</si>
  <si>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</si>
  <si>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</si>
  <si>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</si>
  <si>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</si>
  <si>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</si>
  <si>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</si>
  <si>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</si>
  <si>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</si>
  <si>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</si>
  <si>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</si>
  <si>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</si>
  <si>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</si>
  <si>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</si>
  <si>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</si>
  <si>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</si>
  <si>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</si>
  <si>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</si>
  <si>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</si>
  <si>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</si>
  <si>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</si>
  <si>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</si>
  <si>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</si>
  <si>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</si>
  <si>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</si>
  <si>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</si>
  <si>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</si>
  <si>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</si>
  <si>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</si>
  <si>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</si>
  <si>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</si>
  <si>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</si>
  <si>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</si>
  <si>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</si>
  <si>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</si>
  <si>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</si>
  <si>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</si>
  <si>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</si>
  <si>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</si>
  <si>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</si>
  <si>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</si>
  <si>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</si>
  <si>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</si>
  <si>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</si>
  <si>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</si>
  <si>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</si>
  <si>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</si>
  <si>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</si>
  <si>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</si>
  <si>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</si>
  <si>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</si>
  <si>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</si>
  <si>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</si>
  <si>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</si>
  <si>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</si>
  <si>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</si>
  <si>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</si>
  <si>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</si>
  <si>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</si>
  <si>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</si>
  <si>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</si>
  <si>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</si>
  <si>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</si>
  <si>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</si>
  <si>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</si>
  <si>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</si>
  <si>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</si>
  <si>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</si>
  <si>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</si>
  <si>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</si>
  <si>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</si>
  <si>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</si>
  <si>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</si>
  <si>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</si>
  <si>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</si>
  <si>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</si>
  <si>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</si>
  <si>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</si>
  <si>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</si>
  <si>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</si>
  <si>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</si>
  <si>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</si>
  <si>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</si>
  <si>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</si>
  <si>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</si>
  <si>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</si>
  <si>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</si>
  <si>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</si>
  <si>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</si>
  <si>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</si>
  <si>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</si>
  <si>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</si>
  <si>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</si>
  <si>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</si>
  <si>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</si>
  <si>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</si>
  <si>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</si>
  <si>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</si>
  <si>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</si>
  <si>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</si>
  <si>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</si>
  <si>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</si>
  <si>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</si>
  <si>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</si>
  <si>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</si>
  <si>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</si>
  <si>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</si>
  <si>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</si>
  <si>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</si>
  <si>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</si>
  <si>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</si>
  <si>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</si>
  <si>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</si>
  <si>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</si>
  <si>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</si>
  <si>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</si>
  <si>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</si>
  <si>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</si>
  <si>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</si>
  <si>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</si>
  <si>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</si>
  <si>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</si>
  <si>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</si>
  <si>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</si>
  <si>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</si>
  <si>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</si>
  <si>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</si>
  <si>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</si>
  <si>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</si>
  <si>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</si>
  <si>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</si>
  <si>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</si>
  <si>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</si>
  <si>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</si>
  <si>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</si>
  <si>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</si>
  <si>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</si>
  <si>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</si>
  <si>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</si>
  <si>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</si>
  <si>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</si>
  <si>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</si>
  <si>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</si>
  <si>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</si>
  <si>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</si>
  <si>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</si>
  <si>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</si>
  <si>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</si>
  <si>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</si>
  <si>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</si>
  <si>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</si>
  <si>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</si>
  <si>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</si>
  <si>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</si>
  <si>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</si>
  <si>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</si>
  <si>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</si>
  <si>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</si>
  <si>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</si>
  <si>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</si>
  <si>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</si>
  <si>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</si>
  <si>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</si>
  <si>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</si>
  <si>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</si>
  <si>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</si>
  <si>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</si>
  <si>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</si>
  <si>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</si>
  <si>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</si>
  <si>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</si>
  <si>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</si>
  <si>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</si>
  <si>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</si>
  <si>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</si>
  <si>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</si>
  <si>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</si>
  <si>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</si>
  <si>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</si>
  <si>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</si>
  <si>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</si>
  <si>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</si>
  <si>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</si>
  <si>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</si>
  <si>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</si>
  <si>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</si>
  <si>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</si>
  <si>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</si>
  <si>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</si>
  <si>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</si>
  <si>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</si>
  <si>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</si>
  <si>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</si>
  <si>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</si>
  <si>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</si>
  <si>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</si>
  <si>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</si>
  <si>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</si>
  <si>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</si>
  <si>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</si>
  <si>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</si>
  <si>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</si>
  <si>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</si>
  <si>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</si>
  <si>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</si>
  <si>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</si>
  <si>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</si>
  <si>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</si>
  <si>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</si>
  <si>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</si>
  <si>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</si>
  <si>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</si>
  <si>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</si>
  <si>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</si>
  <si>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</si>
  <si>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</si>
  <si>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</si>
  <si>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</si>
  <si>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</si>
  <si>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</si>
  <si>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</si>
  <si>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</si>
  <si>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</si>
  <si>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</si>
  <si>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</si>
  <si>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</si>
  <si>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</si>
  <si>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</si>
  <si>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</si>
  <si>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</si>
  <si>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</si>
  <si>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</si>
  <si>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</si>
  <si>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</si>
  <si>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</si>
  <si>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</si>
  <si>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</si>
  <si>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</si>
  <si>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</si>
  <si>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</si>
  <si>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</si>
  <si>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</si>
  <si>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</si>
  <si>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</si>
  <si>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</si>
  <si>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</si>
  <si>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</si>
  <si>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</si>
  <si>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</si>
  <si>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</si>
  <si>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</si>
  <si>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</si>
  <si>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</si>
  <si>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</si>
  <si>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</si>
  <si>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</si>
  <si>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</si>
  <si>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</si>
  <si>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</si>
  <si>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</si>
  <si>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</si>
  <si>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</si>
  <si>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</si>
  <si>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</si>
  <si>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</si>
  <si>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</si>
  <si>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</si>
  <si>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</si>
  <si>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</si>
  <si>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</si>
  <si>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</si>
  <si>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</si>
  <si>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</si>
  <si>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</si>
  <si>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</si>
  <si>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</si>
  <si>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</si>
  <si>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</si>
  <si>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</si>
  <si>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</si>
  <si>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</si>
  <si>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</si>
  <si>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</si>
  <si>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</si>
  <si>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</si>
  <si>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</si>
  <si>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</si>
  <si>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</si>
  <si>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</si>
  <si>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</si>
  <si>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</si>
  <si>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</si>
  <si>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</si>
  <si>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</si>
  <si>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</si>
  <si>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</si>
  <si>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</si>
  <si>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</si>
  <si>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</si>
  <si>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</si>
  <si>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</si>
  <si>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</si>
  <si>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</si>
  <si>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</si>
  <si>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</si>
  <si>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</si>
  <si>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</si>
  <si>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</si>
  <si>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</si>
  <si>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</si>
  <si>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</si>
  <si>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</si>
  <si>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</si>
  <si>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</si>
  <si>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</si>
  <si>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</si>
  <si>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</si>
  <si>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</si>
  <si>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</si>
  <si>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</si>
  <si>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</si>
  <si>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</si>
  <si>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</si>
  <si>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</si>
  <si>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</si>
  <si>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</si>
  <si>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</si>
  <si>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</si>
  <si>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</si>
  <si>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</si>
  <si>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</si>
  <si>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</si>
  <si>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</si>
  <si>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</si>
  <si>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</si>
  <si>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</si>
  <si>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</si>
  <si>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</si>
  <si>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</si>
  <si>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</si>
  <si>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</si>
  <si>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</si>
  <si>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</si>
  <si>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</si>
  <si>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</si>
  <si>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</si>
  <si>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</si>
  <si>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</si>
  <si>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</si>
  <si>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</si>
  <si>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</si>
  <si>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</si>
  <si>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</si>
  <si>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</si>
  <si>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</si>
  <si>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</si>
  <si>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</si>
  <si>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</si>
  <si>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</si>
  <si>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</si>
  <si>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</si>
  <si>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</si>
  <si>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</si>
  <si>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</si>
  <si>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</si>
  <si>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</si>
  <si>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</si>
  <si>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</si>
  <si>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</si>
  <si>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</si>
  <si>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</si>
  <si>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</si>
  <si>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</si>
  <si>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</si>
  <si>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</si>
  <si>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</si>
  <si>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</si>
  <si>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</si>
  <si>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</si>
  <si>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</si>
  <si>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</si>
  <si>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</si>
  <si>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</si>
  <si>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</si>
  <si>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</si>
  <si>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</si>
  <si>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</si>
  <si>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</si>
  <si>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</si>
  <si>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</si>
  <si>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</si>
  <si>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</si>
  <si>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</si>
  <si>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</si>
  <si>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</si>
  <si>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</si>
  <si>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</si>
  <si>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</si>
  <si>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</si>
  <si>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</si>
  <si>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</si>
  <si>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</si>
  <si>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</si>
  <si>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</si>
  <si>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</si>
  <si>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</si>
  <si>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</si>
  <si>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</si>
  <si>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</si>
  <si>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</si>
  <si>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</si>
  <si>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</si>
  <si>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</si>
  <si>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</si>
  <si>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</si>
  <si>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</si>
  <si>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</si>
  <si>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</si>
  <si>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</si>
  <si>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</si>
  <si>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</si>
  <si>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</si>
  <si>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</si>
  <si>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</si>
  <si>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</si>
  <si>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</si>
  <si>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</si>
  <si>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</si>
  <si>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</si>
  <si>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</si>
  <si>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</si>
  <si>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</si>
  <si>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</si>
  <si>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</si>
  <si>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</si>
  <si>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</si>
  <si>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</si>
  <si>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</si>
  <si>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</si>
  <si>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</si>
  <si>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</si>
  <si>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</si>
  <si>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</si>
  <si>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</si>
  <si>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</si>
  <si>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</si>
  <si>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</si>
  <si>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</si>
  <si>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</si>
  <si>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</si>
  <si>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</si>
  <si>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</si>
  <si>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</si>
  <si>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</si>
  <si>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</si>
  <si>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</si>
  <si>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</si>
  <si>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</si>
  <si>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</si>
  <si>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</si>
  <si>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</si>
  <si>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</si>
  <si>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</si>
  <si>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</si>
  <si>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</si>
  <si>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</si>
  <si>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</si>
  <si>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</si>
  <si>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</si>
  <si>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</si>
  <si>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</si>
  <si>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</si>
  <si>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</si>
  <si>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</si>
  <si>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</si>
  <si>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</si>
  <si>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</si>
  <si>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</si>
  <si>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</si>
  <si>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</si>
  <si>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</si>
  <si>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</si>
  <si>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</si>
  <si>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</si>
  <si>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</si>
  <si>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</si>
  <si>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</si>
  <si>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</si>
  <si>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</si>
  <si>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</si>
  <si>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</si>
  <si>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</si>
  <si>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</si>
  <si>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</si>
  <si>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</si>
  <si>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</si>
  <si>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</si>
  <si>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</si>
  <si>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</si>
  <si>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</si>
  <si>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</si>
  <si>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</si>
  <si>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</si>
  <si>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</si>
  <si>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</si>
  <si>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</si>
  <si>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</si>
  <si>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</si>
  <si>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</si>
  <si>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</si>
  <si>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</si>
  <si>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</si>
  <si>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</si>
  <si>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</si>
  <si>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</si>
  <si>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</si>
  <si>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</si>
  <si>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</si>
  <si>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</si>
  <si>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</si>
  <si>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</si>
  <si>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</si>
  <si>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</si>
  <si>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</si>
  <si>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</si>
  <si>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</si>
  <si>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</si>
  <si>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</si>
  <si>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</si>
  <si>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</si>
  <si>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</si>
  <si>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</si>
  <si>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</si>
  <si>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</si>
  <si>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</si>
  <si>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</si>
  <si>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</si>
  <si>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</si>
  <si>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</si>
  <si>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</si>
  <si>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</si>
  <si>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</si>
  <si>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</si>
  <si>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</si>
  <si>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</si>
  <si>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</si>
  <si>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</si>
  <si>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</si>
  <si>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</si>
  <si>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</si>
  <si>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</si>
  <si>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</si>
  <si>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</si>
  <si>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</si>
  <si>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</si>
  <si>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</si>
  <si>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</si>
  <si>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</si>
  <si>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</si>
  <si>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</si>
  <si>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</si>
  <si>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</si>
  <si>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</si>
  <si>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</si>
  <si>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</si>
  <si>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</si>
  <si>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</si>
  <si>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</si>
  <si>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</si>
  <si>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</si>
  <si>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</si>
  <si>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</si>
  <si>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</si>
  <si>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</si>
  <si>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</si>
  <si>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</si>
  <si>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</si>
  <si>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</si>
  <si>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</si>
  <si>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</si>
  <si>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</si>
  <si>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</si>
  <si>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</si>
  <si>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</si>
  <si>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</si>
  <si>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</si>
  <si>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</si>
  <si>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</si>
  <si>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</si>
  <si>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</si>
  <si>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</si>
  <si>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</si>
  <si>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</si>
  <si>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</si>
  <si>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</si>
  <si>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</si>
  <si>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</si>
  <si>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</si>
  <si>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</si>
  <si>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</si>
  <si>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</si>
  <si>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</si>
  <si>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</si>
  <si>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</si>
  <si>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</si>
  <si>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</si>
  <si>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</si>
  <si>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</si>
  <si>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</si>
  <si>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</si>
  <si>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</si>
  <si>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</si>
  <si>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</si>
  <si>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</si>
  <si>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</si>
  <si>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</si>
  <si>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</si>
  <si>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</si>
  <si>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</si>
  <si>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</si>
  <si>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</si>
  <si>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</si>
  <si>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</si>
  <si>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</si>
  <si>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</si>
  <si>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</si>
  <si>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</si>
  <si>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</si>
  <si>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</si>
  <si>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</si>
  <si>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</si>
  <si>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</si>
  <si>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</si>
  <si>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</si>
  <si>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</si>
  <si>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</si>
  <si>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</si>
  <si>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</si>
  <si>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</si>
  <si>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</si>
  <si>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</si>
  <si>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</si>
  <si>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</si>
  <si>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</si>
  <si>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</si>
  <si>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</si>
  <si>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</si>
  <si>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</si>
  <si>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</si>
  <si>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</si>
  <si>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</si>
  <si>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</si>
  <si>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</si>
  <si>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</si>
  <si>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</si>
  <si>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</si>
  <si>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</si>
  <si>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</si>
  <si>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</si>
  <si>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</si>
  <si>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</si>
  <si>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</si>
  <si>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</si>
  <si>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</si>
  <si>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</si>
  <si>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</si>
  <si>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</si>
  <si>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</si>
  <si>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</si>
  <si>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</si>
  <si>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</si>
  <si>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</si>
  <si>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</si>
  <si>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</si>
  <si>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</si>
  <si>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</si>
  <si>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</si>
  <si>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</si>
  <si>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</si>
  <si>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</si>
  <si>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</si>
  <si>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</si>
  <si>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</si>
  <si>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</si>
  <si>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</si>
  <si>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</si>
  <si>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</si>
  <si>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</si>
  <si>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</si>
  <si>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</si>
  <si>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</si>
  <si>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</si>
  <si>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</si>
  <si>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</si>
  <si>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</si>
  <si>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</si>
  <si>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</si>
  <si>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</si>
  <si>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</si>
  <si>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</si>
  <si>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</si>
  <si>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</si>
  <si>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</si>
  <si>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</si>
  <si>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</si>
  <si>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</si>
  <si>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</si>
  <si>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</si>
  <si>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</si>
  <si>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</si>
  <si>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</si>
  <si>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</si>
  <si>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</si>
  <si>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</si>
  <si>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</si>
  <si>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</si>
  <si>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</si>
  <si>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</si>
  <si>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</si>
  <si>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</si>
  <si>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</si>
  <si>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</si>
  <si>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</si>
  <si>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</si>
  <si>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</si>
  <si>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</si>
  <si>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</si>
  <si>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</si>
  <si>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</si>
  <si>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</si>
  <si>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</si>
  <si>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</si>
  <si>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</si>
  <si>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</si>
  <si>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</si>
  <si>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</si>
  <si>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</si>
  <si>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</si>
  <si>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</si>
  <si>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</si>
  <si>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</si>
  <si>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</si>
  <si>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</si>
  <si>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</si>
  <si>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</si>
  <si>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</si>
  <si>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</si>
  <si>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</si>
  <si>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</si>
  <si>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</si>
  <si>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</si>
  <si>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</si>
  <si>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</si>
  <si>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</si>
  <si>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</si>
  <si>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</si>
  <si>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</si>
  <si>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</si>
  <si>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</si>
  <si>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</si>
  <si>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</si>
  <si>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</si>
  <si>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</si>
  <si>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</si>
  <si>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</si>
  <si>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</si>
  <si>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</si>
  <si>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</si>
  <si>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</si>
  <si>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</si>
  <si>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</si>
  <si>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</si>
  <si>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</si>
  <si>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</si>
  <si>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</si>
  <si>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</si>
  <si>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</si>
  <si>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</si>
  <si>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</si>
  <si>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</si>
  <si>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</si>
  <si>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</si>
  <si>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</si>
  <si>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</si>
  <si>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</si>
  <si>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</si>
  <si>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</si>
  <si>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</si>
  <si>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</si>
  <si>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</si>
  <si>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</si>
  <si>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</si>
  <si>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</si>
  <si>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</si>
  <si>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</si>
  <si>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</si>
  <si>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</si>
  <si>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</si>
  <si>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</si>
  <si>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</si>
  <si>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</si>
  <si>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</si>
  <si>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</si>
  <si>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</si>
  <si>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</si>
  <si>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</si>
  <si>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</si>
  <si>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</si>
  <si>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</si>
  <si>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</si>
  <si>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</si>
  <si>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</si>
  <si>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</si>
  <si>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</si>
  <si>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</si>
  <si>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</si>
  <si>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</si>
  <si>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</si>
  <si>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</si>
  <si>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</si>
  <si>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</si>
  <si>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</si>
  <si>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</si>
  <si>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</si>
  <si>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</si>
  <si>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</si>
  <si>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</si>
  <si>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</si>
  <si>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</si>
  <si>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</si>
  <si>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</si>
  <si>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</si>
  <si>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</si>
  <si>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</si>
  <si>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</si>
  <si>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</si>
  <si>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</si>
  <si>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</si>
  <si>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</si>
  <si>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</si>
  <si>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</si>
  <si>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</si>
  <si>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</si>
  <si>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</si>
  <si>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</si>
  <si>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</si>
  <si>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</si>
  <si>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</si>
  <si>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</si>
  <si>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</si>
  <si>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</si>
  <si>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</si>
  <si>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</si>
  <si>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</si>
  <si>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</si>
  <si>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</si>
  <si>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</si>
  <si>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</si>
  <si>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</si>
  <si>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</si>
  <si>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</si>
  <si>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</si>
  <si>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</si>
  <si>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</si>
  <si>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</si>
  <si>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</si>
  <si>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</si>
  <si>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</si>
  <si>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</si>
  <si>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</si>
  <si>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</si>
  <si>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</si>
  <si>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</si>
  <si>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</si>
  <si>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</si>
  <si>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</si>
  <si>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</si>
  <si>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</si>
  <si>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</si>
  <si>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</si>
  <si>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</si>
  <si>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</si>
  <si>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</si>
  <si>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</si>
  <si>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</si>
  <si>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</si>
  <si>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</si>
  <si>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</si>
  <si>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</si>
  <si>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</si>
  <si>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</si>
  <si>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</si>
  <si>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</si>
  <si>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</si>
  <si>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</si>
  <si>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</si>
  <si>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</si>
  <si>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</si>
  <si>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</si>
  <si>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</si>
  <si>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</si>
  <si>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</si>
  <si>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</si>
  <si>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</si>
  <si>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</si>
  <si>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</si>
  <si>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</si>
  <si>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</si>
  <si>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</si>
  <si>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</si>
  <si>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</si>
  <si>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</si>
  <si>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</si>
  <si>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</si>
  <si>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</si>
  <si>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</si>
  <si>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</si>
  <si>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</si>
  <si>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</si>
  <si>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</si>
  <si>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</si>
  <si>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</si>
  <si>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</si>
  <si>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</si>
  <si>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</si>
  <si>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</si>
  <si>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</si>
  <si>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</si>
  <si>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</si>
  <si>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</si>
  <si>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</si>
  <si>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</si>
  <si>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</si>
  <si>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</si>
  <si>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</si>
  <si>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</si>
  <si>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</si>
  <si>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</si>
  <si>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</si>
  <si>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</si>
  <si>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</si>
  <si>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</si>
  <si>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</si>
  <si>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</si>
  <si>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</si>
  <si>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</si>
  <si>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</si>
  <si>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</si>
  <si>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</si>
  <si>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</si>
  <si>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</si>
  <si>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</si>
  <si>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</si>
  <si>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</si>
  <si>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</si>
  <si>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</si>
  <si>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</si>
  <si>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</si>
  <si>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</si>
  <si>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</si>
  <si>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</si>
  <si>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</si>
  <si>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</si>
  <si>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</si>
  <si>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</si>
  <si>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</si>
  <si>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</si>
  <si>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</si>
  <si>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</si>
  <si>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</si>
  <si>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</si>
  <si>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</si>
  <si>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</si>
  <si>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</si>
  <si>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</si>
  <si>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</si>
  <si>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</si>
  <si>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</si>
  <si>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</si>
  <si>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</si>
  <si>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</si>
  <si>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</si>
  <si>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</si>
  <si>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</si>
  <si>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</si>
  <si>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</si>
  <si>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</si>
  <si>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</si>
  <si>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</si>
  <si>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</si>
  <si>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</si>
  <si>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</si>
  <si>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</si>
  <si>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</si>
  <si>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</si>
  <si>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</si>
  <si>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</si>
  <si>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</si>
  <si>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</si>
  <si>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</si>
  <si>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</si>
  <si>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</si>
  <si>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</si>
  <si>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</si>
  <si>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</si>
  <si>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</si>
  <si>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</si>
  <si>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</si>
  <si>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</si>
  <si>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</si>
  <si>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</si>
  <si>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</si>
  <si>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</si>
  <si>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</si>
  <si>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</si>
  <si>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</si>
  <si>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</si>
  <si>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</si>
  <si>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</si>
  <si>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</si>
  <si>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</si>
  <si>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</si>
  <si>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</si>
  <si>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</si>
  <si>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</si>
  <si>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</si>
  <si>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</si>
  <si>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</si>
  <si>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</si>
  <si>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</si>
  <si>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</si>
  <si>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</si>
  <si>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</si>
  <si>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</si>
  <si>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</si>
  <si>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</si>
  <si>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</si>
  <si>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</si>
  <si>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</si>
  <si>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</si>
  <si>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</si>
  <si>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</si>
  <si>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</si>
  <si>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</si>
  <si>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</si>
  <si>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</si>
  <si>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</si>
  <si>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</si>
  <si>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</si>
  <si>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</si>
  <si>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</si>
  <si>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</si>
  <si>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</si>
  <si>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</si>
  <si>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</si>
  <si>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</si>
  <si>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</si>
  <si>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</si>
  <si>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</si>
  <si>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</si>
  <si>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</si>
  <si>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</si>
  <si>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</si>
  <si>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</si>
  <si>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</si>
  <si>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</si>
  <si>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</si>
  <si>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</si>
  <si>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</si>
  <si>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</si>
  <si>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</si>
  <si>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</si>
  <si>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</si>
  <si>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</si>
  <si>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</si>
  <si>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</si>
  <si>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</si>
  <si>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</si>
  <si>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</si>
  <si>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</si>
  <si>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</si>
  <si>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</si>
  <si>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</si>
  <si>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</si>
  <si>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</si>
  <si>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</si>
  <si>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</si>
  <si>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</si>
  <si>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</si>
  <si>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</si>
  <si>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</si>
  <si>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</si>
  <si>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</si>
  <si>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</si>
  <si>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</si>
  <si>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</si>
  <si>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</si>
  <si>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</si>
  <si>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</si>
  <si>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</si>
  <si>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</si>
  <si>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</si>
  <si>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</si>
  <si>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</si>
  <si>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</si>
  <si>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</si>
  <si>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</si>
  <si>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</si>
  <si>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</si>
  <si>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</si>
  <si>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</si>
  <si>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</si>
  <si>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</si>
  <si>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</si>
  <si>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</si>
  <si>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</si>
  <si>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</si>
  <si>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</si>
  <si>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</si>
  <si>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</si>
  <si>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</si>
  <si>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</si>
  <si>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</si>
  <si>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</si>
  <si>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</si>
  <si>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</si>
  <si>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</si>
  <si>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</si>
  <si>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</si>
  <si>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</si>
  <si>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</si>
  <si>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</si>
  <si>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</si>
  <si>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</si>
  <si>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</si>
  <si>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</si>
  <si>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</si>
  <si>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</si>
  <si>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</si>
  <si>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</si>
  <si>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</si>
  <si>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</si>
  <si>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</si>
  <si>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</si>
  <si>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</si>
  <si>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</si>
  <si>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</si>
  <si>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</si>
  <si>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</si>
  <si>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</si>
  <si>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</si>
  <si>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</si>
  <si>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</si>
  <si>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</si>
  <si>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</si>
  <si>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</si>
  <si>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</si>
  <si>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</si>
  <si>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</si>
  <si>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</si>
  <si>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</si>
  <si>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</si>
  <si>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</si>
  <si>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</si>
  <si>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</si>
  <si>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</si>
  <si>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</si>
  <si>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</si>
  <si>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</si>
  <si>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</si>
  <si>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</si>
  <si>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</si>
  <si>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</si>
  <si>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</si>
  <si>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</si>
  <si>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</si>
  <si>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</si>
  <si>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</si>
  <si>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</si>
  <si>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</si>
  <si>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</si>
  <si>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</si>
  <si>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</si>
  <si>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</si>
  <si>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</si>
  <si>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</si>
  <si>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</si>
  <si>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</si>
  <si>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</si>
  <si>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</si>
  <si>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</si>
  <si>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</si>
  <si>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</si>
  <si>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</si>
  <si>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</si>
  <si>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</si>
  <si>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</si>
  <si>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</si>
  <si>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</si>
  <si>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</si>
  <si>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</si>
  <si>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</si>
  <si>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</si>
  <si>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</si>
  <si>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</si>
  <si>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</si>
  <si>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</si>
  <si>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</si>
  <si>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</si>
  <si>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</si>
  <si>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</si>
  <si>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</si>
  <si>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</si>
  <si>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</si>
  <si>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</si>
  <si>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</si>
  <si>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</si>
  <si>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</si>
  <si>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</si>
  <si>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</si>
  <si>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</si>
  <si>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</si>
  <si>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</si>
  <si>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</si>
  <si>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</si>
  <si>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</si>
  <si>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</si>
  <si>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</si>
  <si>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</si>
  <si>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</si>
  <si>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</si>
  <si>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</si>
  <si>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</si>
  <si>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</si>
  <si>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</si>
  <si>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</si>
  <si>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</si>
  <si>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</si>
  <si>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</si>
  <si>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</si>
  <si>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</si>
  <si>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</si>
  <si>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</si>
  <si>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</si>
  <si>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</si>
  <si>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</si>
  <si>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</si>
  <si>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</si>
  <si>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</si>
  <si>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</si>
  <si>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</si>
  <si>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</si>
  <si>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</si>
  <si>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</si>
  <si>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</si>
  <si>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</si>
  <si>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</si>
  <si>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</si>
  <si>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</si>
  <si>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</si>
  <si>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</si>
  <si>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</si>
  <si>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</si>
  <si>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</si>
  <si>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</si>
  <si>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</si>
  <si>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</si>
  <si>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</si>
  <si>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</si>
  <si>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</si>
  <si>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</si>
  <si>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</si>
  <si>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</si>
  <si>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</si>
  <si>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</si>
  <si>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</si>
  <si>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</si>
  <si>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</si>
  <si>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</si>
  <si>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</si>
  <si>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</si>
  <si>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</si>
  <si>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</si>
  <si>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</si>
  <si>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</si>
  <si>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</si>
  <si>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</si>
  <si>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</si>
  <si>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</si>
  <si>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</si>
  <si>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</si>
  <si>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</si>
  <si>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</si>
  <si>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</si>
  <si>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</si>
  <si>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</si>
  <si>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</si>
  <si>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</si>
  <si>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</si>
  <si>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</si>
  <si>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</si>
  <si>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</si>
  <si>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</si>
  <si>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</si>
  <si>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</si>
  <si>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</si>
  <si>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</si>
  <si>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</si>
  <si>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</si>
  <si>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</si>
  <si>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</si>
  <si>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</si>
  <si>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</si>
  <si>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</si>
  <si>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</si>
  <si>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</si>
  <si>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</si>
  <si>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</si>
  <si>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</si>
  <si>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</si>
  <si>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</si>
  <si>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</si>
  <si>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</si>
  <si>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</si>
  <si>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</si>
  <si>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</si>
  <si>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</si>
  <si>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</si>
  <si>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</si>
  <si>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</si>
  <si>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</si>
  <si>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</si>
  <si>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</si>
  <si>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</si>
  <si>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</si>
  <si>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</si>
  <si>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</si>
  <si>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</si>
  <si>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</si>
  <si>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</si>
  <si>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</si>
  <si>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</si>
  <si>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</si>
  <si>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</si>
  <si>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</si>
  <si>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</si>
  <si>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</si>
  <si>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</si>
  <si>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</si>
  <si>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</si>
  <si>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</si>
  <si>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</si>
  <si>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</si>
  <si>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</si>
  <si>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</si>
  <si>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</si>
  <si>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</si>
  <si>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</si>
  <si>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</si>
  <si>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</si>
  <si>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</si>
  <si>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</si>
  <si>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</si>
  <si>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</si>
  <si>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</si>
  <si>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</si>
  <si>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</si>
  <si>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</si>
  <si>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</si>
  <si>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</si>
  <si>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</si>
  <si>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</si>
  <si>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</si>
  <si>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</si>
  <si>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</si>
  <si>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</si>
  <si>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</si>
  <si>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</si>
  <si>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</si>
  <si>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</si>
  <si>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</si>
  <si>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</si>
  <si>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</si>
  <si>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</si>
  <si>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</si>
  <si>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</si>
  <si>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</si>
  <si>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</si>
  <si>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</si>
  <si>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</si>
  <si>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</si>
  <si>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</si>
  <si>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</si>
  <si>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</si>
  <si>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</si>
  <si>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</si>
  <si>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</si>
  <si>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</si>
  <si>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</si>
  <si>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</si>
  <si>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</si>
  <si>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</si>
  <si>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</si>
  <si>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</si>
  <si>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</si>
  <si>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</si>
  <si>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</si>
  <si>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</si>
  <si>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</si>
  <si>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</si>
  <si>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</si>
  <si>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</si>
  <si>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</si>
  <si>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</si>
  <si>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</si>
  <si>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</si>
  <si>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</si>
  <si>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</si>
  <si>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</si>
  <si>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</si>
  <si>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</si>
  <si>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</si>
  <si>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</si>
  <si>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</si>
  <si>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</si>
  <si>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</si>
  <si>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</si>
  <si>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</si>
  <si>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</si>
  <si>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</si>
  <si>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</si>
  <si>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</si>
  <si>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</si>
  <si>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</si>
  <si>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</si>
  <si>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</si>
  <si>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</si>
  <si>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</si>
  <si>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</si>
  <si>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</si>
  <si>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</si>
  <si>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</si>
  <si>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</si>
  <si>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</si>
  <si>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</si>
  <si>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</si>
  <si>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</si>
  <si>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</si>
  <si>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</si>
  <si>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</si>
  <si>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</si>
  <si>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</si>
  <si>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</si>
  <si>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</si>
  <si>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</si>
  <si>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</si>
  <si>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</si>
  <si>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</si>
  <si>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</si>
  <si>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</si>
  <si>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</si>
  <si>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</si>
  <si>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</si>
  <si>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</si>
  <si>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</si>
  <si>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</si>
  <si>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</si>
  <si>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</si>
  <si>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</si>
  <si>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</si>
  <si>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</si>
  <si>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</si>
  <si>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</si>
  <si>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</si>
  <si>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</si>
  <si>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</si>
  <si>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</si>
  <si>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</si>
  <si>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</si>
  <si>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</si>
  <si>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</si>
  <si>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</si>
  <si>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</si>
  <si>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</si>
  <si>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</si>
  <si>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</si>
  <si>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</si>
  <si>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</si>
  <si>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</si>
  <si>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</si>
  <si>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</si>
  <si>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</si>
  <si>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</si>
  <si>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</si>
  <si>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</si>
  <si>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</si>
  <si>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</si>
  <si>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</si>
  <si>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</si>
  <si>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</si>
  <si>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</si>
  <si>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</si>
  <si>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</si>
  <si>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</si>
  <si>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</si>
  <si>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</si>
  <si>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</si>
  <si>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</si>
  <si>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</si>
  <si>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</si>
  <si>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</si>
  <si>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</si>
  <si>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</si>
  <si>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</si>
  <si>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</si>
  <si>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</si>
  <si>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</si>
  <si>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</si>
  <si>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</si>
  <si>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</si>
  <si>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</si>
  <si>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</si>
  <si>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</si>
  <si>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</si>
  <si>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</si>
  <si>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</si>
  <si>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</si>
  <si>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</si>
  <si>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</si>
  <si>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</si>
  <si>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</si>
  <si>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</si>
  <si>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</si>
  <si>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</si>
  <si>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</si>
  <si>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</si>
  <si>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</si>
  <si>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</si>
  <si>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</si>
  <si>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</si>
  <si>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</si>
  <si>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</si>
  <si>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</si>
  <si>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</si>
  <si>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</si>
  <si>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</si>
  <si>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</si>
  <si>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</si>
  <si>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</si>
  <si>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</si>
  <si>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</si>
  <si>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</si>
  <si>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</si>
  <si>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</si>
  <si>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</si>
  <si>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</si>
  <si>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</si>
  <si>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</si>
  <si>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</si>
  <si>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</si>
  <si>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</si>
  <si>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</si>
  <si>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</si>
  <si>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</si>
  <si>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</si>
  <si>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</si>
  <si>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</si>
  <si>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</si>
  <si>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</si>
  <si>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</si>
  <si>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</si>
  <si>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</si>
  <si>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</si>
  <si>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</si>
  <si>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</si>
  <si>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</si>
  <si>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</si>
  <si>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</si>
  <si>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</si>
  <si>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</si>
  <si>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</si>
  <si>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</si>
  <si>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</si>
  <si>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</si>
  <si>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</si>
  <si>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</si>
  <si>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</si>
  <si>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</si>
  <si>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</si>
  <si>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</si>
  <si>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</si>
  <si>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</si>
  <si>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</si>
  <si>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</si>
  <si>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</si>
  <si>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</si>
  <si>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</si>
  <si>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</si>
  <si>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</si>
  <si>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</si>
  <si>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</si>
  <si>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</si>
  <si>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</si>
  <si>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</si>
  <si>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</si>
  <si>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</si>
  <si>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</si>
  <si>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</si>
  <si>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</si>
  <si>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</si>
  <si>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</si>
  <si>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</si>
  <si>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</si>
  <si>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</si>
  <si>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</si>
  <si>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</si>
  <si>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</si>
  <si>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</si>
  <si>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</si>
  <si>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</si>
  <si>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</si>
  <si>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</si>
  <si>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</si>
  <si>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</si>
  <si>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</si>
  <si>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</si>
  <si>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</si>
  <si>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</si>
  <si>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</si>
  <si>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</si>
  <si>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</si>
  <si>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</si>
  <si>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</si>
  <si>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</si>
  <si>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</si>
  <si>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</si>
  <si>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</si>
  <si>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</si>
  <si>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</si>
  <si>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</si>
  <si>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</si>
  <si>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</si>
  <si>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</si>
  <si>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</si>
  <si>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</si>
  <si>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</si>
  <si>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</si>
  <si>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</si>
  <si>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</si>
  <si>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</si>
  <si>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</si>
  <si>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</si>
  <si>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</si>
  <si>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</si>
  <si>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</si>
  <si>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</si>
  <si>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</si>
  <si>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</si>
  <si>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</si>
  <si>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</si>
  <si>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</si>
  <si>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</si>
  <si>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</si>
  <si>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</si>
  <si>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</si>
  <si>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</si>
  <si>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</si>
  <si>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</si>
  <si>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</si>
  <si>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</si>
  <si>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</si>
  <si>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</si>
  <si>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</si>
  <si>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</si>
  <si>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</si>
  <si>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</si>
  <si>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</si>
  <si>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</si>
  <si>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</si>
  <si>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</si>
  <si>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</si>
  <si>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</si>
  <si>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</si>
  <si>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</si>
  <si>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</si>
  <si>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</si>
  <si>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</si>
  <si>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</si>
  <si>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</si>
  <si>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</si>
  <si>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</si>
  <si>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</si>
  <si>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</si>
  <si>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</si>
  <si>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</si>
  <si>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</si>
  <si>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</si>
  <si>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</si>
  <si>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</si>
  <si>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</si>
  <si>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</si>
  <si>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</si>
  <si>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</si>
  <si>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</si>
  <si>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</si>
  <si>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</si>
  <si>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</si>
  <si>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</si>
  <si>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</si>
  <si>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</si>
  <si>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</si>
  <si>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</si>
  <si>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</si>
  <si>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</si>
  <si>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</si>
  <si>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</si>
  <si>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</si>
  <si>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</si>
  <si>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</si>
  <si>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</si>
  <si>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</si>
  <si>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</si>
  <si>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</si>
  <si>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</si>
  <si>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</si>
  <si>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</si>
  <si>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</si>
  <si>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</si>
  <si>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</si>
  <si>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</si>
  <si>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</si>
  <si>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</si>
  <si>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</si>
  <si>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</si>
  <si>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</si>
  <si>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</si>
  <si>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</si>
  <si>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</si>
  <si>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</si>
  <si>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</si>
  <si>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</si>
  <si>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</si>
  <si>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</si>
  <si>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</si>
  <si>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</si>
  <si>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</si>
  <si>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</si>
  <si>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</si>
  <si>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</si>
  <si>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</si>
  <si>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</si>
  <si>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</si>
  <si>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</si>
  <si>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</si>
  <si>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</si>
  <si>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</si>
  <si>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</si>
  <si>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</si>
  <si>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</si>
  <si>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</si>
  <si>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</si>
  <si>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</si>
  <si>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</si>
  <si>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</si>
  <si>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</si>
  <si>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</si>
  <si>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</si>
  <si>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</si>
  <si>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</si>
  <si>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</si>
  <si>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</si>
  <si>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</si>
  <si>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</si>
  <si>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</si>
  <si>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</si>
  <si>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</si>
  <si>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</si>
  <si>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</si>
  <si>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</si>
  <si>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</si>
  <si>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</si>
  <si>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</si>
  <si>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</si>
  <si>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</si>
  <si>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</si>
  <si>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</si>
  <si>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</si>
  <si>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</si>
  <si>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</si>
  <si>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</si>
  <si>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</si>
  <si>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</si>
  <si>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</si>
  <si>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</si>
  <si>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</si>
  <si>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</si>
  <si>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</si>
  <si>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</si>
  <si>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</si>
  <si>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</si>
  <si>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</si>
  <si>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</si>
  <si>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</si>
  <si>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</si>
  <si>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</si>
  <si>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</si>
  <si>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</si>
  <si>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</si>
  <si>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</si>
  <si>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</si>
  <si>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</si>
  <si>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</si>
  <si>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</si>
  <si>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</si>
  <si>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</si>
  <si>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</si>
  <si>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</si>
  <si>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</si>
  <si>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</si>
  <si>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</si>
  <si>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</si>
  <si>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</si>
  <si>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</si>
  <si>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</si>
  <si>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</si>
  <si>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</si>
  <si>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</si>
  <si>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</si>
  <si>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</si>
  <si>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</si>
  <si>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</si>
  <si>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</si>
  <si>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</si>
  <si>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</si>
  <si>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</si>
  <si>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</si>
  <si>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</si>
  <si>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</si>
  <si>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</si>
  <si>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</si>
  <si>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</si>
  <si>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</si>
  <si>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</si>
  <si>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</si>
  <si>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</si>
  <si>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</si>
  <si>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</si>
  <si>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</si>
  <si>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</si>
  <si>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</si>
  <si>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</si>
  <si>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</si>
  <si>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</si>
  <si>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</si>
  <si>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</si>
  <si>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</si>
  <si>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</si>
  <si>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</si>
  <si>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</si>
  <si>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</si>
  <si>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</si>
  <si>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</si>
  <si>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</si>
  <si>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</si>
  <si>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</si>
  <si>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</si>
  <si>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</si>
  <si>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</si>
  <si>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</si>
  <si>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</si>
  <si>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</si>
  <si>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</si>
  <si>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</si>
  <si>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</si>
  <si>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</si>
  <si>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</si>
  <si>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</si>
  <si>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</si>
  <si>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</si>
  <si>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</si>
  <si>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</si>
  <si>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</si>
  <si>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</si>
  <si>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</si>
  <si>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</si>
  <si>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</si>
  <si>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</si>
  <si>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</si>
  <si>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</si>
  <si>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</si>
  <si>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</si>
  <si>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</si>
  <si>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</si>
  <si>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</si>
  <si>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</si>
  <si>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</si>
  <si>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</si>
  <si>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</si>
  <si>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</si>
  <si>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</si>
  <si>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</si>
  <si>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</si>
  <si>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</si>
  <si>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</si>
  <si>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</si>
  <si>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</si>
  <si>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</si>
  <si>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</si>
  <si>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</si>
  <si>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</si>
  <si>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</si>
  <si>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</si>
  <si>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</si>
  <si>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</si>
  <si>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</si>
  <si>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</si>
  <si>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</si>
  <si>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</si>
  <si>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</si>
  <si>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</si>
  <si>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</si>
  <si>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</si>
  <si>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</si>
  <si>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</si>
  <si>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</si>
  <si>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</si>
  <si>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</si>
  <si>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</si>
  <si>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</si>
  <si>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</si>
  <si>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</si>
  <si>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</si>
  <si>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</si>
  <si>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</si>
  <si>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</si>
  <si>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</si>
  <si>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</si>
  <si>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</si>
  <si>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</si>
  <si>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</si>
  <si>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</si>
  <si>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</si>
  <si>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</si>
  <si>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</si>
  <si>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</si>
  <si>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</si>
  <si>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</si>
  <si>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</si>
  <si>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</si>
  <si>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</si>
  <si>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</si>
  <si>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</si>
  <si>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</si>
  <si>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</si>
  <si>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</si>
  <si>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</si>
  <si>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</si>
  <si>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</si>
  <si>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</si>
  <si>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</si>
  <si>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</si>
  <si>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</si>
  <si>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</si>
  <si>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</si>
  <si>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</si>
  <si>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</si>
  <si>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</si>
  <si>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</si>
  <si>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</si>
  <si>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</si>
  <si>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</si>
  <si>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</si>
  <si>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</si>
  <si>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</si>
  <si>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</si>
  <si>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</si>
  <si>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</si>
  <si>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</si>
  <si>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</si>
  <si>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</si>
  <si>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</si>
  <si>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</si>
  <si>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</si>
  <si>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</si>
  <si>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</si>
  <si>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</si>
  <si>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</si>
  <si>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</si>
  <si>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</si>
  <si>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</si>
  <si>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</si>
  <si>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</si>
  <si>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</si>
  <si>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</si>
  <si>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</si>
  <si>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</si>
  <si>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</si>
  <si>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</si>
  <si>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</si>
  <si>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</si>
  <si>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</si>
  <si>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</si>
  <si>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</si>
  <si>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</si>
  <si>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</si>
  <si>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</si>
  <si>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</si>
  <si>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</si>
  <si>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</si>
  <si>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</si>
  <si>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</si>
  <si>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</si>
  <si>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</si>
  <si>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</si>
  <si>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</si>
  <si>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</si>
  <si>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</si>
  <si>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</si>
  <si>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</si>
  <si>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</si>
  <si>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</si>
  <si>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</si>
  <si>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</si>
  <si>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</si>
  <si>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</si>
  <si>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</si>
  <si>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</si>
  <si>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</si>
  <si>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</si>
  <si>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</si>
  <si>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</si>
  <si>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</si>
  <si>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</si>
  <si>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</si>
  <si>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</si>
  <si>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</si>
  <si>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</si>
  <si>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</si>
  <si>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</si>
  <si>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</si>
  <si>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</si>
  <si>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</si>
  <si>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</si>
  <si>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</si>
  <si>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</si>
  <si>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</si>
  <si>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</si>
  <si>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</si>
  <si>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</si>
  <si>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</si>
  <si>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</si>
  <si>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</si>
  <si>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</si>
  <si>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</si>
  <si>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</si>
  <si>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</si>
  <si>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</si>
  <si>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</si>
  <si>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</si>
  <si>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</si>
  <si>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</si>
  <si>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</si>
  <si>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</si>
  <si>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</si>
  <si>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</si>
  <si>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</si>
  <si>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</si>
  <si>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</si>
  <si>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</si>
  <si>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</si>
  <si>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</si>
  <si>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</si>
  <si>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</si>
  <si>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</si>
  <si>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</si>
  <si>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</si>
  <si>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</si>
  <si>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</si>
  <si>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</si>
  <si>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</si>
  <si>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</si>
  <si>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</si>
  <si>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</si>
  <si>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</si>
  <si>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</si>
  <si>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</si>
  <si>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</si>
  <si>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</si>
  <si>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</si>
  <si>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</si>
  <si>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</si>
  <si>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</si>
  <si>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</si>
  <si>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</si>
  <si>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</si>
  <si>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</si>
  <si>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</si>
  <si>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</si>
  <si>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</si>
  <si>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</si>
  <si>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</si>
  <si>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</si>
  <si>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</si>
  <si>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</si>
  <si>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</si>
  <si>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</si>
  <si>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</si>
  <si>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</si>
  <si>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</si>
  <si>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</si>
  <si>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</si>
  <si>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</si>
  <si>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</si>
  <si>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</si>
  <si>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</si>
  <si>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</si>
  <si>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</si>
  <si>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</si>
  <si>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</si>
  <si>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</si>
  <si>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</si>
  <si>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</si>
  <si>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</si>
  <si>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</si>
  <si>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</si>
  <si>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</si>
  <si>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</si>
  <si>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</si>
  <si>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</si>
  <si>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</si>
  <si>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</si>
  <si>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</si>
  <si>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</si>
  <si>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</si>
  <si>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</si>
  <si>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</si>
  <si>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</si>
  <si>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</si>
  <si>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</si>
  <si>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</si>
  <si>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</si>
  <si>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</si>
  <si>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</si>
  <si>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</si>
  <si>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</si>
  <si>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</si>
  <si>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</si>
  <si>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</si>
  <si>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</si>
  <si>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</si>
  <si>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</si>
  <si>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</si>
  <si>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</si>
  <si>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</si>
  <si>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</si>
  <si>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</si>
  <si>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</si>
  <si>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</si>
  <si>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</si>
  <si>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</si>
  <si>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</si>
  <si>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</si>
  <si>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</si>
  <si>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</si>
  <si>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</si>
  <si>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</si>
  <si>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</si>
  <si>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</si>
  <si>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</si>
  <si>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</si>
  <si>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</si>
  <si>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</si>
  <si>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</si>
  <si>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</si>
  <si>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</si>
  <si>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</si>
  <si>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</si>
  <si>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</si>
  <si>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</si>
  <si>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</si>
  <si>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</si>
  <si>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</si>
  <si>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</si>
  <si>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</si>
  <si>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</si>
  <si>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</si>
  <si>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</si>
  <si>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</si>
  <si>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</si>
  <si>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</si>
  <si>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</si>
  <si>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</si>
  <si>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</si>
  <si>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</si>
  <si>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</si>
  <si>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</si>
  <si>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</si>
  <si>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</si>
  <si>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</si>
  <si>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</si>
  <si>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</si>
  <si>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</si>
  <si>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</si>
  <si>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</si>
  <si>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</si>
  <si>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</si>
  <si>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</si>
  <si>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</si>
  <si>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</si>
  <si>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</si>
  <si>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</si>
  <si>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</si>
  <si>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</si>
  <si>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</si>
  <si>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</si>
  <si>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</si>
  <si>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</si>
  <si>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</si>
  <si>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</si>
  <si>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</si>
  <si>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</si>
  <si>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</si>
  <si>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</si>
  <si>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</si>
  <si>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</si>
  <si>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</si>
  <si>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</si>
  <si>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</si>
  <si>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</si>
  <si>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</si>
  <si>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</si>
  <si>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</si>
  <si>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</si>
  <si>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</si>
  <si>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</si>
  <si>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</si>
  <si>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</si>
  <si>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</si>
  <si>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</si>
  <si>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</si>
  <si>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</si>
  <si>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</si>
  <si>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</si>
  <si>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</si>
  <si>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</si>
  <si>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</si>
  <si>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</si>
  <si>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</si>
  <si>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</si>
  <si>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</si>
  <si>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</si>
  <si>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</si>
  <si>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</si>
  <si>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</si>
  <si>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</si>
  <si>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</si>
  <si>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</si>
  <si>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</si>
  <si>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</si>
  <si>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</si>
  <si>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</si>
  <si>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</si>
  <si>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</si>
  <si>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</si>
  <si>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</si>
  <si>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</si>
  <si>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</si>
  <si>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</si>
  <si>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</si>
  <si>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</si>
  <si>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</si>
  <si>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</si>
  <si>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</si>
  <si>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</si>
  <si>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</si>
  <si>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</si>
  <si>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</si>
  <si>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</si>
  <si>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</si>
  <si>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</si>
  <si>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</si>
  <si>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</si>
  <si>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</si>
  <si>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</si>
  <si>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</si>
  <si>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</si>
  <si>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</si>
  <si>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</si>
  <si>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</si>
  <si>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</si>
  <si>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</si>
  <si>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</si>
  <si>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</si>
  <si>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</si>
  <si>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</si>
  <si>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</si>
  <si>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</si>
  <si>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</si>
  <si>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</si>
  <si>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</si>
  <si>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</si>
  <si>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</si>
  <si>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</si>
  <si>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</si>
  <si>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</si>
  <si>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</si>
  <si>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</si>
  <si>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</si>
  <si>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</si>
  <si>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</si>
  <si>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</si>
  <si>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</si>
  <si>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</si>
  <si>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</si>
  <si>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</si>
  <si>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</si>
  <si>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</si>
  <si>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</si>
  <si>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</si>
  <si>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</si>
  <si>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</si>
  <si>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</si>
  <si>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</si>
  <si>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</si>
  <si>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</si>
  <si>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</si>
  <si>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</si>
  <si>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</si>
  <si>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</si>
  <si>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</si>
  <si>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</si>
  <si>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</si>
  <si>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</si>
  <si>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</si>
  <si>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</si>
  <si>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</si>
  <si>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</si>
  <si>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</si>
  <si>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</si>
  <si>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</si>
  <si>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</si>
  <si>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</si>
  <si>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</si>
  <si>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</si>
  <si>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</si>
  <si>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</si>
  <si>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</si>
  <si>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</si>
  <si>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</si>
  <si>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</si>
  <si>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</si>
  <si>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</si>
  <si>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</si>
  <si>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</si>
  <si>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</si>
  <si>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</si>
  <si>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</si>
  <si>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</si>
  <si>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</si>
  <si>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</si>
  <si>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</si>
  <si>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</si>
  <si>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</si>
  <si>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</si>
  <si>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</si>
  <si>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</si>
  <si>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</si>
  <si>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</si>
  <si>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</si>
  <si>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</si>
  <si>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</si>
  <si>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</si>
  <si>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</si>
  <si>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</si>
  <si>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</si>
  <si>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</si>
  <si>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</si>
  <si>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</si>
  <si>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</si>
  <si>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</si>
  <si>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</si>
  <si>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</si>
  <si>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</si>
  <si>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</si>
  <si>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</si>
  <si>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</si>
  <si>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</si>
  <si>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</si>
  <si>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</si>
  <si>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</si>
  <si>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</si>
  <si>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</si>
  <si>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</si>
  <si>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</si>
  <si>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</si>
  <si>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</si>
  <si>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</si>
  <si>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</si>
  <si>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</si>
  <si>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</si>
  <si>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</si>
  <si>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</si>
  <si>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</si>
  <si>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</si>
  <si>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</si>
  <si>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</si>
  <si>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</si>
  <si>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</si>
  <si>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</si>
  <si>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</si>
  <si>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</si>
  <si>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</si>
  <si>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</si>
  <si>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</si>
  <si>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</si>
  <si>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</si>
  <si>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</si>
  <si>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</si>
  <si>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</si>
  <si>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</si>
  <si>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</si>
  <si>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</si>
  <si>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</si>
  <si>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</si>
  <si>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</si>
  <si>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</si>
  <si>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</si>
  <si>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</si>
  <si>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</si>
  <si>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</si>
  <si>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</si>
  <si>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</si>
  <si>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</si>
  <si>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</si>
  <si>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</si>
  <si>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</si>
  <si>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</si>
  <si>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</si>
  <si>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</si>
  <si>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</si>
  <si>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</si>
  <si>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</si>
  <si>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</si>
  <si>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</si>
  <si>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</si>
  <si>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</si>
  <si>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</si>
  <si>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</si>
  <si>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</si>
  <si>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</si>
  <si>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</si>
  <si>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</si>
  <si>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</si>
  <si>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</si>
  <si>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</si>
  <si>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</si>
  <si>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</si>
  <si>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</si>
  <si>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</si>
  <si>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</si>
  <si>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</si>
  <si>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</si>
  <si>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</si>
  <si>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</si>
  <si>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</si>
  <si>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</si>
  <si>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</si>
  <si>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</si>
  <si>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</si>
  <si>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</si>
  <si>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</si>
  <si>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</si>
  <si>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</si>
  <si>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</si>
  <si>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</si>
  <si>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</si>
  <si>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</si>
  <si>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</si>
  <si>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</si>
  <si>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</si>
  <si>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</si>
  <si>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</si>
  <si>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</si>
  <si>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</si>
  <si>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</si>
  <si>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</si>
  <si>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</si>
  <si>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</si>
  <si>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</si>
  <si>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</si>
  <si>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</si>
  <si>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</si>
  <si>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</si>
  <si>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</si>
  <si>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</si>
  <si>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</si>
  <si>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</si>
  <si>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</si>
  <si>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</si>
  <si>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</si>
  <si>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</si>
  <si>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</si>
  <si>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</si>
  <si>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</si>
  <si>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</si>
  <si>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</si>
  <si>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</si>
  <si>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</si>
  <si>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</si>
  <si>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</si>
  <si>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</si>
  <si>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</si>
  <si>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</si>
  <si>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</si>
  <si>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</si>
  <si>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</si>
  <si>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</si>
  <si>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</si>
  <si>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</si>
  <si>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</si>
  <si>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</si>
  <si>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</si>
  <si>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</si>
  <si>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</si>
  <si>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</si>
  <si>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</si>
  <si>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</si>
  <si>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</si>
  <si>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</si>
  <si>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</si>
  <si>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</si>
  <si>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</si>
  <si>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</si>
  <si>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</si>
  <si>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</si>
  <si>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</si>
  <si>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</si>
  <si>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</si>
  <si>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</si>
  <si>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</si>
  <si>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</si>
  <si>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</si>
  <si>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</si>
  <si>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</si>
  <si>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</si>
  <si>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</si>
  <si>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</si>
  <si>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</si>
  <si>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</si>
  <si>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</si>
  <si>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</si>
  <si>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</si>
  <si>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</si>
  <si>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</si>
  <si>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</si>
  <si>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</si>
  <si>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</si>
  <si>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</si>
  <si>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</si>
  <si>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</si>
  <si>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</si>
  <si>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</si>
  <si>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</si>
  <si>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</si>
  <si>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</si>
  <si>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</si>
  <si>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</si>
  <si>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</si>
  <si>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</si>
  <si>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</si>
  <si>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</si>
  <si>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</si>
  <si>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</si>
  <si>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</si>
  <si>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</si>
  <si>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</si>
  <si>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</si>
  <si>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</si>
  <si>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</si>
  <si>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</si>
  <si>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</si>
  <si>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</si>
  <si>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</si>
  <si>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</si>
  <si>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</si>
  <si>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</si>
  <si>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</si>
  <si>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</si>
  <si>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</si>
  <si>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</si>
  <si>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</si>
  <si>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</si>
  <si>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</si>
  <si>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</si>
  <si>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</si>
  <si>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</si>
  <si>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</si>
  <si>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</si>
  <si>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</si>
  <si>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</si>
  <si>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</si>
  <si>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</si>
  <si>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</si>
  <si>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</si>
  <si>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</si>
  <si>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</si>
  <si>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</si>
  <si>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</si>
  <si>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</si>
  <si>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</si>
  <si>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</si>
  <si>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</si>
  <si>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</si>
  <si>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</si>
  <si>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</si>
  <si>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</si>
  <si>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</si>
  <si>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</si>
  <si>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</si>
  <si>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</si>
  <si>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</si>
  <si>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</si>
  <si>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</si>
  <si>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</si>
  <si>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</si>
  <si>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</si>
  <si>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</si>
  <si>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</si>
  <si>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</si>
  <si>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</si>
  <si>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</si>
  <si>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</si>
  <si>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</si>
  <si>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</si>
  <si>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</si>
  <si>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</si>
  <si>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</si>
  <si>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</si>
  <si>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</si>
  <si>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</si>
  <si>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</si>
  <si>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</si>
  <si>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</si>
  <si>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</si>
  <si>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</si>
  <si>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</si>
  <si>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</si>
  <si>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</si>
  <si>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</si>
  <si>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</si>
  <si>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</si>
  <si>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</si>
  <si>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</si>
  <si>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</si>
  <si>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</si>
  <si>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</si>
  <si>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</si>
  <si>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</si>
  <si>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</si>
  <si>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</si>
  <si>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</si>
  <si>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</si>
  <si>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</si>
  <si>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</si>
  <si>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</si>
  <si>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</si>
  <si>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</si>
  <si>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</si>
  <si>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</si>
  <si>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</si>
  <si>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</si>
  <si>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</si>
  <si>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</si>
  <si>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</si>
  <si>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</si>
  <si>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</si>
  <si>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</si>
  <si>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</si>
  <si>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</si>
  <si>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</si>
  <si>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</si>
  <si>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</si>
  <si>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</si>
  <si>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</si>
  <si>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</si>
  <si>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</si>
  <si>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</si>
  <si>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</si>
  <si>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</si>
  <si>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</si>
  <si>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</si>
  <si>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</si>
  <si>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</si>
  <si>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</si>
  <si>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</si>
  <si>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</si>
  <si>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</si>
  <si>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</si>
  <si>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</si>
  <si>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</si>
  <si>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</si>
  <si>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</si>
  <si>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</si>
  <si>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</si>
  <si>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</si>
  <si>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</si>
  <si>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</si>
  <si>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</si>
  <si>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</si>
  <si>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</si>
  <si>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</si>
  <si>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</si>
  <si>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</si>
  <si>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</si>
  <si>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</si>
  <si>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</si>
  <si>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</si>
  <si>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</si>
  <si>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</si>
  <si>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</si>
  <si>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</si>
  <si>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</si>
  <si>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</si>
  <si>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</si>
  <si>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</si>
  <si>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</si>
  <si>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</si>
  <si>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</si>
  <si>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</si>
  <si>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</si>
  <si>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</si>
  <si>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</si>
  <si>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</si>
  <si>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</si>
  <si>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</si>
  <si>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</si>
  <si>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</si>
  <si>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</si>
  <si>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</si>
  <si>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</si>
  <si>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</si>
  <si>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</si>
  <si>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</si>
  <si>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</si>
  <si>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</si>
  <si>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</si>
  <si>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</si>
  <si>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</si>
  <si>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</si>
  <si>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</si>
  <si>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</si>
  <si>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</si>
  <si>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</si>
  <si>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</si>
  <si>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</si>
  <si>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</si>
  <si>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</si>
  <si>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</si>
  <si>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</si>
  <si>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</si>
  <si>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</si>
  <si>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</si>
  <si>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</si>
  <si>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</si>
  <si>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</si>
  <si>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</si>
  <si>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</si>
  <si>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</si>
  <si>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</si>
  <si>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</si>
  <si>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</si>
  <si>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</si>
  <si>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</si>
  <si>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</si>
  <si>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</si>
  <si>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</si>
  <si>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</si>
  <si>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</si>
  <si>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</si>
  <si>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</si>
  <si>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</si>
  <si>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</si>
  <si>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</si>
  <si>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</si>
  <si>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</si>
  <si>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</si>
  <si>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</si>
  <si>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</si>
  <si>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</si>
  <si>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</si>
  <si>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</si>
  <si>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</si>
  <si>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</si>
  <si>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</si>
  <si>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</si>
  <si>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</si>
  <si>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</si>
  <si>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</si>
  <si>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</si>
  <si>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</si>
  <si>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</si>
  <si>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</si>
  <si>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</si>
  <si>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</si>
  <si>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</si>
  <si>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</si>
  <si>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</si>
  <si>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</si>
  <si>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</si>
  <si>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</si>
  <si>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</si>
  <si>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</si>
  <si>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</si>
  <si>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</si>
  <si>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</si>
  <si>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</si>
  <si>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</si>
  <si>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</si>
  <si>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</si>
  <si>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</si>
  <si>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</si>
  <si>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</si>
  <si>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</si>
  <si>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</si>
  <si>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</si>
  <si>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</si>
  <si>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</si>
  <si>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</si>
  <si>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</si>
  <si>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</si>
  <si>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</si>
  <si>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</si>
  <si>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</si>
  <si>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</si>
  <si>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</si>
  <si>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</si>
  <si>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</si>
  <si>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</si>
  <si>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</si>
  <si>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</si>
  <si>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</si>
  <si>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</si>
  <si>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</si>
  <si>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</si>
  <si>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</si>
  <si>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</si>
  <si>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</si>
  <si>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</si>
  <si>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</si>
  <si>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</si>
  <si>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</si>
  <si>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</si>
  <si>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</si>
  <si>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</si>
  <si>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</si>
  <si>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</si>
  <si>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</si>
  <si>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</si>
  <si>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</si>
  <si>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</si>
  <si>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</si>
  <si>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</si>
  <si>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</si>
  <si>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</si>
  <si>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</si>
  <si>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</si>
  <si>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</si>
  <si>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</si>
  <si>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</si>
  <si>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</si>
  <si>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</si>
  <si>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</si>
  <si>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</si>
  <si>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</si>
  <si>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</si>
  <si>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</si>
  <si>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</si>
  <si>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</si>
  <si>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</si>
  <si>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</si>
  <si>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</si>
  <si>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</si>
  <si>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</si>
  <si>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</si>
  <si>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</si>
  <si>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</si>
  <si>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</si>
  <si>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</si>
  <si>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</si>
  <si>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</si>
  <si>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</si>
  <si>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</si>
  <si>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</si>
  <si>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</si>
  <si>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</si>
  <si>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</si>
  <si>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</si>
  <si>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</si>
  <si>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</si>
  <si>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</si>
  <si>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</si>
  <si>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</si>
  <si>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</si>
  <si>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</si>
  <si>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</si>
  <si>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</si>
  <si>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</si>
  <si>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</si>
  <si>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</si>
  <si>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</si>
  <si>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</si>
  <si>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</si>
  <si>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</si>
  <si>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</si>
  <si>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</si>
  <si>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</si>
  <si>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</si>
  <si>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</si>
  <si>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</si>
  <si>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</si>
  <si>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</si>
  <si>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</si>
  <si>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</si>
  <si>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</si>
  <si>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</si>
  <si>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</si>
  <si>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</si>
  <si>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</si>
  <si>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</si>
  <si>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</si>
  <si>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</si>
  <si>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</si>
  <si>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</si>
  <si>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</si>
  <si>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</si>
  <si>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</si>
  <si>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</si>
  <si>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</si>
  <si>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</si>
  <si>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</si>
  <si>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</si>
  <si>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</si>
  <si>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</si>
  <si>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</si>
  <si>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</si>
  <si>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</si>
  <si>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</si>
  <si>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</si>
  <si>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</si>
  <si>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</si>
  <si>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</si>
  <si>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</si>
  <si>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</si>
  <si>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</si>
  <si>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</si>
  <si>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</si>
  <si>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</si>
  <si>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</si>
  <si>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</si>
  <si>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</si>
  <si>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</si>
  <si>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</si>
  <si>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</si>
  <si>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</si>
  <si>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</si>
  <si>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</si>
  <si>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</si>
  <si>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</si>
  <si>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</si>
  <si>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</si>
  <si>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</si>
  <si>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</si>
  <si>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</si>
  <si>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</si>
  <si>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</si>
  <si>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</si>
  <si>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</si>
  <si>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</si>
  <si>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</si>
  <si>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</si>
  <si>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</si>
  <si>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</si>
  <si>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</si>
  <si>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</si>
  <si>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</si>
  <si>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</si>
  <si>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</si>
  <si>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</si>
  <si>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</si>
  <si>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</si>
  <si>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</si>
  <si>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</si>
  <si>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</si>
  <si>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</si>
  <si>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</si>
  <si>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</si>
  <si>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</si>
  <si>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</si>
  <si>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</si>
  <si>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</si>
  <si>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</si>
  <si>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</si>
  <si>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</si>
  <si>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</si>
  <si>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</si>
  <si>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</si>
  <si>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</si>
  <si>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</si>
  <si>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</si>
  <si>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</si>
  <si>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</si>
  <si>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</si>
  <si>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</si>
  <si>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</si>
  <si>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</si>
  <si>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</si>
  <si>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</si>
  <si>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</si>
  <si>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</si>
  <si>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</si>
  <si>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</si>
  <si>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</si>
  <si>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</si>
  <si>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</si>
  <si>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</si>
  <si>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</si>
  <si>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</si>
  <si>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</si>
  <si>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</si>
  <si>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</si>
  <si>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</si>
  <si>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</si>
  <si>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</si>
  <si>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</si>
  <si>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</si>
  <si>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</si>
  <si>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</si>
  <si>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</si>
  <si>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</si>
  <si>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</si>
  <si>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</si>
  <si>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</si>
  <si>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</si>
  <si>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</si>
  <si>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</si>
  <si>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</si>
  <si>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</si>
  <si>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</si>
  <si>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</si>
  <si>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</si>
  <si>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</si>
  <si>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</si>
  <si>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</si>
  <si>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</si>
  <si>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</si>
  <si>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</si>
  <si>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</si>
  <si>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</si>
  <si>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</si>
  <si>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</si>
  <si>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</si>
  <si>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</si>
  <si>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</si>
  <si>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</si>
  <si>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</si>
  <si>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</si>
  <si>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</si>
  <si>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</si>
  <si>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</si>
  <si>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</si>
  <si>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</si>
  <si>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</si>
  <si>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</si>
  <si>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</si>
  <si>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</si>
  <si>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</si>
  <si>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</si>
  <si>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</si>
  <si>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</si>
  <si>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</si>
  <si>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</si>
  <si>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</si>
  <si>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</si>
  <si>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</si>
  <si>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</si>
  <si>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</si>
  <si>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</si>
  <si>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</si>
  <si>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</si>
  <si>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</si>
  <si>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</si>
  <si>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</si>
  <si>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</si>
  <si>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</si>
  <si>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</si>
  <si>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</si>
  <si>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</si>
  <si>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</si>
  <si>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</si>
  <si>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</si>
  <si>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</si>
  <si>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</si>
  <si>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</si>
  <si>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</si>
  <si>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</si>
  <si>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</si>
  <si>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</si>
  <si>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</si>
  <si>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</si>
  <si>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</si>
  <si>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</si>
  <si>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</si>
  <si>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</si>
  <si>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</si>
  <si>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</si>
  <si>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</si>
  <si>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</si>
  <si>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</si>
  <si>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</si>
  <si>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</si>
  <si>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</si>
  <si>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</si>
  <si>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</si>
  <si>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</si>
  <si>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</si>
  <si>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</si>
  <si>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</si>
  <si>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</si>
  <si>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</si>
  <si>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</si>
  <si>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</si>
  <si>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</si>
  <si>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</si>
  <si>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</si>
  <si>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</si>
  <si>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</si>
  <si>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</si>
  <si>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</si>
  <si>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</si>
  <si>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</si>
  <si>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</si>
  <si>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</si>
  <si>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</si>
  <si>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</si>
  <si>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</si>
  <si>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</si>
  <si>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</si>
  <si>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</si>
  <si>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</si>
  <si>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</si>
  <si>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</si>
  <si>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</si>
  <si>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</si>
  <si>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</si>
  <si>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</si>
  <si>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</si>
  <si>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</si>
  <si>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</si>
  <si>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</si>
  <si>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</si>
  <si>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</si>
  <si>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</si>
  <si>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</si>
  <si>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</si>
  <si>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</si>
  <si>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</si>
  <si>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</si>
  <si>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</si>
  <si>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</si>
  <si>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</si>
  <si>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</si>
  <si>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</si>
  <si>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</si>
  <si>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</si>
  <si>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</si>
  <si>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</si>
  <si>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</si>
  <si>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</si>
  <si>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</si>
  <si>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</si>
  <si>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</si>
  <si>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</si>
  <si>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</si>
  <si>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</si>
  <si>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</si>
  <si>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</si>
  <si>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</si>
  <si>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</si>
  <si>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</si>
  <si>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</si>
  <si>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</si>
  <si>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</si>
  <si>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</si>
  <si>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</si>
  <si>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</si>
  <si>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</si>
  <si>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</si>
  <si>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</si>
  <si>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</si>
  <si>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</si>
  <si>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</si>
  <si>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</si>
  <si>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</si>
  <si>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</si>
  <si>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</si>
  <si>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</si>
  <si>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</si>
  <si>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</si>
  <si>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</si>
  <si>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</si>
  <si>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</si>
  <si>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</si>
  <si>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</si>
  <si>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</si>
  <si>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</si>
  <si>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</si>
  <si>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</si>
  <si>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</si>
  <si>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</si>
  <si>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</si>
  <si>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</si>
  <si>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</si>
  <si>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</si>
  <si>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</si>
  <si>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</si>
  <si>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</si>
  <si>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</si>
  <si>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</si>
  <si>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</si>
  <si>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</si>
  <si>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</si>
  <si>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</si>
  <si>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</si>
  <si>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</si>
  <si>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</si>
  <si>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</si>
  <si>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</si>
  <si>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</si>
  <si>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</si>
  <si>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</si>
  <si>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</si>
  <si>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</si>
  <si>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</si>
  <si>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</si>
  <si>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</si>
  <si>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</si>
  <si>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</si>
  <si>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</si>
  <si>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</si>
  <si>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</si>
  <si>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</si>
  <si>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</si>
  <si>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</si>
  <si>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</si>
  <si>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</si>
  <si>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</si>
  <si>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</si>
  <si>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</si>
  <si>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</si>
  <si>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</si>
  <si>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</si>
  <si>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</si>
  <si>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</si>
  <si>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</si>
  <si>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</si>
  <si>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</si>
  <si>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</si>
  <si>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</si>
  <si>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</si>
  <si>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</si>
  <si>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</si>
  <si>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</si>
  <si>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</si>
  <si>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</si>
  <si>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</si>
  <si>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</si>
  <si>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</si>
  <si>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</si>
  <si>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</si>
  <si>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</si>
  <si>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</si>
  <si>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</si>
  <si>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</si>
  <si>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</si>
  <si>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</si>
  <si>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</si>
  <si>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</si>
  <si>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</si>
  <si>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</si>
  <si>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</si>
  <si>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</si>
  <si>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</si>
  <si>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</si>
  <si>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</si>
  <si>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</si>
  <si>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</si>
  <si>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</si>
  <si>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</si>
  <si>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</si>
  <si>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</si>
  <si>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</si>
  <si>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</si>
  <si>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</si>
  <si>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</si>
  <si>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</si>
  <si>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</si>
  <si>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</si>
  <si>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</si>
  <si>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</si>
  <si>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</si>
  <si>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</si>
  <si>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</si>
  <si>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</si>
  <si>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</si>
  <si>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</si>
  <si>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</si>
  <si>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</si>
  <si>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</si>
  <si>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</si>
  <si>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</si>
  <si>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</si>
  <si>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</si>
  <si>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</si>
  <si>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</si>
  <si>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</si>
  <si>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</si>
  <si>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</si>
  <si>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</si>
  <si>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</si>
  <si>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</si>
  <si>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</si>
  <si>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</si>
  <si>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</si>
  <si>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</si>
  <si>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</si>
  <si>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</si>
  <si>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</si>
  <si>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</si>
  <si>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</si>
  <si>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</si>
  <si>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</si>
  <si>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</si>
  <si>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</si>
  <si>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</si>
  <si>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</si>
  <si>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</si>
  <si>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</si>
  <si>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</si>
  <si>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</si>
  <si>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</si>
  <si>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</si>
  <si>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</si>
  <si>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</si>
  <si>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</si>
  <si>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</si>
  <si>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</si>
  <si>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</si>
  <si>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</si>
  <si>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</si>
  <si>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</si>
  <si>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</si>
  <si>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</si>
  <si>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</si>
  <si>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</si>
  <si>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</si>
  <si>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</si>
  <si>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</si>
  <si>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</si>
  <si>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</si>
  <si>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</si>
  <si>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</si>
  <si>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</si>
  <si>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</si>
  <si>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</si>
  <si>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</si>
  <si>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</si>
  <si>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</si>
  <si>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</si>
  <si>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</si>
  <si>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</si>
  <si>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</si>
  <si>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</si>
  <si>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</si>
  <si>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</si>
  <si>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</si>
  <si>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</si>
  <si>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</si>
  <si>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</si>
  <si>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</si>
  <si>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</si>
  <si>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</si>
  <si>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</si>
  <si>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</si>
  <si>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</si>
  <si>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</si>
  <si>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</si>
  <si>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</si>
  <si>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</si>
  <si>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</si>
  <si>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</si>
  <si>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</si>
  <si>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</si>
  <si>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</si>
  <si>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</si>
  <si>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</si>
  <si>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</si>
  <si>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</si>
  <si>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</si>
  <si>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</si>
  <si>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</si>
  <si>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</si>
  <si>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</si>
  <si>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</si>
  <si>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</si>
  <si>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</si>
  <si>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</si>
  <si>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</si>
  <si>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</si>
  <si>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</si>
  <si>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</si>
  <si>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</si>
  <si>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</si>
  <si>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</si>
  <si>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</si>
  <si>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</si>
  <si>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</si>
  <si>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</si>
  <si>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</si>
  <si>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</si>
  <si>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</si>
  <si>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</si>
  <si>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</si>
  <si>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</si>
  <si>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</si>
  <si>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</si>
  <si>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</si>
  <si>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</si>
  <si>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</si>
  <si>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</si>
  <si>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</si>
  <si>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</si>
  <si>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</si>
  <si>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</si>
  <si>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</si>
  <si>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</si>
  <si>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</si>
  <si>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</si>
  <si>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</si>
  <si>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</si>
  <si>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</si>
  <si>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</si>
  <si>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</si>
  <si>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</si>
  <si>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</si>
  <si>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</si>
  <si>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</si>
  <si>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</si>
  <si>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</si>
  <si>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</si>
  <si>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</si>
  <si>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</si>
  <si>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</si>
  <si>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</si>
  <si>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</si>
  <si>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</si>
  <si>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</si>
  <si>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</si>
  <si>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</si>
  <si>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</si>
  <si>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</si>
  <si>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</si>
  <si>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</si>
  <si>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</si>
  <si>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</si>
  <si>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</si>
  <si>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</si>
  <si>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</si>
  <si>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</si>
  <si>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</si>
  <si>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</si>
  <si>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</si>
  <si>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</si>
  <si>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</si>
  <si>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</si>
  <si>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</si>
  <si>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</si>
  <si>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</si>
  <si>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</si>
  <si>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</si>
  <si>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</si>
  <si>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</si>
  <si>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</si>
  <si>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</si>
  <si>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</si>
  <si>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</si>
  <si>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</si>
  <si>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</si>
  <si>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</si>
  <si>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</si>
  <si>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</si>
  <si>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</si>
  <si>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</si>
  <si>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</si>
  <si>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</si>
  <si>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</si>
  <si>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</si>
  <si>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</si>
  <si>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</si>
  <si>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</si>
  <si>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</si>
  <si>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</si>
  <si>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</si>
  <si>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</si>
  <si>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</si>
  <si>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</si>
  <si>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</si>
  <si>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</si>
  <si>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</si>
  <si>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</si>
  <si>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</si>
  <si>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</si>
  <si>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</si>
  <si>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</si>
  <si>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</si>
  <si>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</si>
  <si>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</si>
  <si>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</si>
  <si>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</si>
  <si>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</si>
  <si>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</si>
  <si>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</si>
  <si>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</si>
  <si>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</si>
  <si>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</si>
  <si>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</si>
  <si>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</si>
  <si>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</si>
  <si>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</si>
  <si>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</si>
  <si>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</si>
  <si>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</si>
  <si>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</si>
  <si>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</si>
  <si>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</si>
  <si>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</si>
  <si>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</si>
  <si>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</si>
  <si>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</si>
  <si>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</si>
  <si>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</si>
  <si>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</si>
  <si>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</si>
  <si>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</si>
  <si>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</si>
  <si>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</si>
  <si>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</si>
  <si>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</si>
  <si>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</si>
  <si>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</si>
  <si>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</si>
  <si>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</si>
  <si>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</si>
  <si>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</si>
  <si>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</si>
  <si>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</si>
  <si>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</si>
  <si>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</si>
  <si>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</si>
  <si>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</si>
  <si>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</si>
  <si>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</si>
  <si>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</si>
  <si>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</si>
  <si>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</si>
  <si>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</si>
  <si>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</si>
  <si>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</si>
  <si>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</si>
  <si>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</si>
  <si>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</si>
  <si>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</si>
  <si>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</si>
  <si>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</si>
  <si>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</si>
  <si>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</si>
  <si>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</si>
  <si>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</si>
  <si>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</si>
  <si>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</si>
  <si>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</si>
  <si>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</si>
  <si>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</si>
  <si>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</si>
  <si>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</si>
  <si>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</si>
  <si>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</si>
  <si>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</si>
  <si>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</si>
  <si>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</si>
  <si>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</si>
  <si>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</si>
  <si>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</si>
  <si>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</si>
  <si>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</si>
  <si>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</si>
  <si>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</si>
  <si>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</si>
  <si>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</si>
  <si>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</si>
  <si>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</si>
  <si>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</si>
  <si>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</si>
  <si>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</si>
  <si>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</si>
  <si>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</si>
  <si>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</si>
  <si>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</si>
  <si>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</si>
  <si>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</si>
  <si>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</si>
  <si>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</si>
  <si>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</si>
  <si>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</si>
  <si>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</si>
  <si>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</si>
  <si>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</si>
  <si>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</si>
  <si>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</si>
  <si>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</si>
  <si>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</si>
  <si>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</si>
  <si>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</si>
  <si>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</si>
  <si>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</si>
  <si>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</si>
  <si>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</si>
  <si>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</si>
  <si>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</si>
  <si>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</si>
  <si>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</si>
  <si>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</si>
  <si>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</si>
  <si>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</si>
  <si>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</si>
  <si>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</si>
  <si>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</si>
  <si>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</si>
  <si>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</si>
  <si>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</si>
  <si>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</si>
  <si>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</si>
  <si>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</si>
  <si>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</si>
  <si>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</si>
  <si>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</si>
  <si>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</si>
  <si>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</si>
  <si>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</si>
  <si>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</si>
  <si>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</si>
  <si>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</si>
  <si>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</si>
  <si>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</si>
  <si>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</si>
  <si>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</si>
  <si>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</si>
  <si>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</si>
  <si>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</si>
  <si>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</si>
  <si>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</si>
  <si>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</si>
  <si>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</si>
  <si>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</si>
  <si>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</si>
  <si>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</si>
  <si>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</si>
  <si>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</si>
  <si>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</si>
  <si>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</si>
  <si>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</si>
  <si>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</si>
  <si>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</si>
  <si>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</si>
  <si>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</si>
  <si>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</si>
  <si>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</si>
  <si>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</si>
  <si>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</si>
  <si>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</si>
  <si>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</si>
  <si>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</si>
  <si>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</si>
  <si>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</si>
  <si>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</si>
  <si>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</si>
  <si>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</si>
  <si>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</si>
  <si>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</si>
  <si>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</si>
  <si>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</si>
  <si>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</si>
  <si>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</si>
  <si>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</si>
  <si>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</si>
  <si>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</si>
  <si>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</si>
  <si>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</si>
  <si>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</si>
  <si>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</si>
  <si>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</si>
  <si>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</si>
  <si>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</si>
  <si>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</si>
  <si>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</si>
  <si>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</si>
  <si>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</si>
  <si>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</si>
  <si>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</si>
  <si>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</si>
  <si>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</si>
  <si>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</si>
  <si>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</si>
  <si>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</si>
  <si>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</si>
  <si>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</si>
  <si>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</si>
  <si>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</si>
  <si>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</si>
  <si>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</si>
  <si>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</si>
  <si>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</si>
  <si>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</si>
  <si>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</si>
  <si>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</si>
  <si>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</si>
  <si>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</si>
  <si>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</si>
  <si>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</si>
  <si>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</si>
  <si>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</si>
  <si>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</si>
  <si>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</si>
  <si>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</si>
  <si>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</si>
  <si>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</si>
  <si>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</si>
  <si>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</si>
  <si>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</si>
  <si>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</si>
  <si>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</si>
  <si>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</si>
  <si>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</si>
  <si>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</si>
  <si>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</si>
  <si>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</si>
  <si>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</si>
  <si>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</si>
  <si>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</si>
  <si>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</si>
  <si>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</si>
  <si>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</si>
  <si>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</si>
  <si>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</si>
  <si>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</si>
  <si>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</si>
  <si>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</si>
  <si>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</si>
  <si>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</si>
  <si>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</si>
  <si>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</si>
  <si>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</si>
  <si>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</si>
  <si>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</si>
  <si>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</si>
  <si>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</si>
  <si>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</si>
  <si>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</si>
  <si>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</si>
  <si>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</si>
  <si>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</si>
  <si>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</si>
  <si>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</si>
  <si>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</si>
  <si>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</si>
  <si>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</si>
  <si>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</si>
  <si>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</si>
  <si>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</si>
  <si>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</si>
  <si>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</si>
  <si>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</si>
  <si>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</si>
  <si>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</si>
  <si>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</si>
  <si>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</si>
  <si>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</si>
  <si>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</si>
  <si>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</si>
  <si>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</si>
  <si>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</si>
  <si>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</si>
  <si>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</si>
  <si>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</si>
  <si>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</si>
  <si>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</si>
  <si>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</si>
  <si>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</si>
  <si>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</si>
  <si>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</si>
  <si>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</si>
  <si>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</si>
  <si>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</si>
  <si>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</si>
  <si>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</si>
  <si>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</si>
  <si>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</si>
  <si>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</si>
  <si>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</si>
  <si>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</si>
  <si>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</si>
  <si>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</si>
  <si>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</si>
  <si>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</si>
  <si>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</si>
  <si>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</si>
  <si>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</si>
  <si>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</si>
  <si>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</si>
  <si>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</si>
  <si>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</si>
  <si>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</si>
  <si>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</si>
  <si>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</si>
  <si>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</si>
  <si>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</si>
  <si>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</si>
  <si>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</si>
  <si>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</si>
  <si>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</si>
  <si>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</si>
  <si>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</si>
  <si>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</si>
  <si>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</si>
  <si>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</si>
  <si>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</si>
  <si>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</si>
  <si>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</si>
  <si>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</si>
  <si>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</si>
  <si>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</si>
  <si>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</si>
  <si>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</si>
  <si>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</si>
  <si>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</si>
  <si>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</si>
  <si>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</si>
  <si>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</si>
  <si>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</si>
  <si>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</si>
  <si>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</si>
  <si>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</si>
  <si>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</si>
  <si>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</si>
  <si>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</si>
  <si>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</si>
  <si>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</si>
  <si>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</si>
  <si>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</si>
  <si>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</si>
  <si>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</si>
  <si>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</si>
  <si>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</si>
  <si>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</si>
  <si>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</si>
  <si>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</si>
  <si>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</si>
  <si>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</si>
  <si>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</si>
  <si>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</si>
  <si>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</si>
  <si>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</si>
  <si>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</si>
  <si>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</si>
  <si>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</si>
  <si>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</si>
  <si>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</si>
  <si>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</si>
  <si>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</si>
  <si>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</si>
  <si>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</si>
  <si>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</si>
  <si>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</si>
  <si>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</si>
  <si>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</si>
  <si>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</si>
  <si>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</si>
  <si>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</si>
  <si>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</si>
  <si>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</si>
  <si>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</si>
  <si>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</si>
  <si>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</si>
  <si>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</si>
  <si>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</si>
  <si>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</si>
  <si>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</si>
  <si>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</si>
  <si>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</si>
  <si>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</si>
  <si>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</si>
  <si>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</si>
  <si>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</si>
  <si>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</si>
  <si>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</si>
  <si>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</si>
  <si>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</si>
  <si>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</si>
  <si>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</si>
  <si>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</si>
  <si>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</si>
  <si>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</si>
  <si>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</si>
  <si>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</si>
  <si>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</si>
  <si>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</si>
  <si>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</si>
  <si>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</si>
  <si>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</si>
  <si>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</si>
  <si>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</si>
  <si>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</si>
  <si>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</si>
  <si>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</si>
  <si>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</si>
  <si>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</si>
  <si>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</si>
  <si>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</si>
  <si>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</si>
  <si>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</si>
  <si>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</si>
  <si>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</si>
  <si>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</si>
  <si>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</si>
  <si>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</si>
  <si>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</si>
  <si>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</si>
  <si>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</si>
  <si>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</si>
  <si>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</si>
  <si>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</si>
  <si>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</si>
  <si>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</si>
  <si>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</si>
  <si>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</si>
  <si>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</si>
  <si>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</si>
  <si>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</si>
  <si>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</si>
  <si>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</si>
  <si>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</si>
  <si>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</si>
  <si>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</si>
  <si>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</si>
  <si>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</si>
  <si>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</si>
  <si>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</si>
  <si>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</si>
  <si>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</si>
  <si>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</si>
  <si>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</si>
  <si>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</si>
  <si>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</si>
  <si>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</si>
  <si>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</si>
  <si>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</si>
  <si>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</si>
  <si>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</si>
  <si>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</si>
  <si>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</si>
  <si>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</si>
  <si>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</si>
  <si>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</si>
  <si>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</si>
  <si>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</si>
  <si>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</si>
  <si>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</si>
  <si>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</si>
  <si>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</si>
  <si>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</si>
  <si>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</si>
  <si>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</si>
  <si>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</si>
  <si>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</si>
  <si>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</si>
  <si>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</si>
  <si>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</si>
  <si>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</si>
  <si>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</si>
  <si>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</si>
  <si>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</si>
  <si>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</si>
  <si>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</si>
  <si>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</si>
  <si>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</si>
  <si>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</si>
  <si>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</si>
  <si>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</si>
  <si>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</si>
  <si>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</si>
  <si>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</si>
  <si>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</si>
  <si>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</si>
  <si>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</si>
  <si>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</si>
  <si>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</si>
  <si>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</si>
  <si>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</si>
  <si>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</si>
  <si>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</si>
  <si>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</si>
  <si>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</si>
  <si>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</si>
  <si>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</si>
  <si>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</si>
  <si>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</si>
  <si>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</si>
  <si>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</si>
  <si>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</si>
  <si>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</si>
  <si>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</si>
  <si>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</si>
  <si>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</si>
  <si>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</si>
  <si>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</si>
  <si>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</si>
  <si>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</si>
  <si>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</si>
  <si>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</si>
  <si>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</si>
  <si>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</si>
  <si>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</si>
  <si>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</si>
  <si>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</si>
  <si>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</si>
  <si>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</si>
  <si>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</si>
  <si>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</si>
  <si>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</si>
  <si>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</si>
  <si>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</si>
  <si>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</si>
  <si>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</si>
  <si>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</si>
  <si>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</si>
  <si>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</si>
  <si>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</si>
  <si>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</si>
  <si>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</si>
  <si>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</si>
  <si>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</si>
  <si>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</si>
  <si>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</si>
  <si>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</si>
  <si>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</si>
  <si>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</si>
  <si>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</si>
  <si>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</si>
  <si>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</si>
  <si>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</si>
  <si>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</si>
  <si>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</si>
  <si>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</si>
  <si>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</si>
  <si>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</si>
  <si>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</si>
  <si>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</si>
  <si>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</si>
  <si>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</si>
  <si>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</si>
  <si>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</si>
  <si>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</si>
  <si>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</si>
  <si>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</si>
  <si>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</si>
  <si>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</si>
  <si>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</si>
  <si>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</si>
  <si>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</si>
  <si>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</si>
  <si>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</si>
  <si>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</si>
  <si>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</si>
  <si>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</si>
  <si>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</si>
  <si>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</si>
  <si>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</si>
  <si>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</si>
  <si>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</si>
  <si>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</si>
  <si>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</si>
  <si>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</si>
  <si>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</si>
  <si>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</si>
  <si>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</si>
  <si>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</si>
  <si>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</si>
  <si>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</si>
  <si>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</si>
  <si>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</si>
  <si>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</si>
  <si>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</si>
  <si>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</si>
  <si>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</si>
  <si>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</si>
  <si>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</si>
  <si>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</si>
  <si>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</si>
  <si>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</si>
  <si>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</si>
  <si>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</si>
  <si>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</si>
  <si>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</si>
  <si>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</si>
  <si>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</si>
  <si>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</si>
  <si>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</si>
  <si>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</si>
  <si>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</si>
  <si>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</si>
  <si>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</si>
  <si>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</si>
  <si>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</si>
  <si>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</si>
  <si>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</si>
  <si>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</si>
  <si>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</si>
  <si>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</si>
  <si>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</si>
  <si>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</si>
  <si>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</si>
  <si>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</si>
  <si>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</si>
  <si>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</si>
  <si>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</si>
  <si>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</si>
  <si>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</si>
  <si>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</si>
  <si>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</si>
  <si>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</si>
  <si>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</si>
  <si>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</si>
  <si>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</si>
  <si>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</si>
  <si>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</si>
  <si>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</si>
  <si>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</si>
  <si>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</si>
  <si>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</si>
  <si>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</si>
  <si>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</si>
  <si>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</si>
  <si>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</si>
  <si>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</si>
  <si>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</si>
  <si>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</si>
  <si>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</si>
  <si>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</si>
  <si>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</si>
  <si>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</si>
  <si>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</si>
  <si>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</si>
  <si>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</si>
  <si>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</si>
  <si>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</si>
  <si>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</si>
  <si>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</si>
  <si>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</si>
  <si>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</si>
  <si>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</si>
  <si>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</si>
  <si>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</si>
  <si>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</si>
  <si>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</si>
  <si>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</si>
  <si>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</si>
  <si>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</si>
  <si>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</si>
  <si>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</si>
  <si>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</si>
  <si>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</si>
  <si>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</si>
  <si>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</si>
  <si>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</si>
  <si>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</si>
  <si>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</si>
  <si>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</si>
  <si>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</si>
  <si>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</si>
  <si>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</si>
  <si>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</si>
  <si>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</si>
  <si>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</si>
  <si>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</si>
  <si>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</si>
  <si>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</si>
  <si>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</si>
  <si>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</si>
  <si>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</si>
  <si>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</si>
  <si>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</si>
  <si>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</si>
  <si>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</si>
  <si>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</si>
  <si>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</si>
  <si>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</si>
  <si>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</si>
  <si>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</si>
  <si>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</si>
  <si>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</si>
  <si>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</si>
  <si>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</si>
  <si>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</si>
  <si>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</si>
  <si>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</si>
  <si>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</si>
  <si>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</si>
  <si>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</si>
  <si>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</si>
  <si>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</si>
  <si>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</si>
  <si>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</si>
  <si>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</si>
  <si>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</si>
  <si>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</si>
  <si>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</si>
  <si>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</si>
  <si>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</si>
  <si>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</si>
  <si>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</si>
  <si>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</si>
  <si>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</si>
  <si>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</si>
  <si>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</si>
  <si>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</si>
  <si>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</si>
  <si>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</si>
  <si>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</si>
  <si>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</si>
  <si>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</si>
  <si>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</si>
  <si>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</si>
  <si>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</si>
  <si>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</si>
  <si>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</si>
  <si>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</si>
  <si>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</si>
  <si>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</si>
  <si>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</si>
  <si>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</si>
  <si>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</si>
  <si>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</si>
  <si>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</si>
  <si>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</si>
  <si>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</si>
  <si>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</si>
  <si>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</si>
  <si>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</si>
  <si>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</si>
  <si>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</si>
  <si>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</si>
  <si>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</si>
  <si>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</si>
  <si>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</si>
  <si>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</si>
  <si>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</si>
  <si>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</si>
  <si>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</si>
  <si>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</si>
  <si>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</si>
  <si>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</si>
  <si>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</si>
  <si>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</si>
  <si>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</si>
  <si>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</si>
  <si>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</si>
  <si>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</si>
  <si>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</si>
  <si>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</si>
  <si>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</si>
  <si>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</si>
  <si>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</si>
  <si>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</si>
  <si>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</si>
  <si>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</si>
  <si>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</si>
  <si>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</si>
  <si>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</si>
  <si>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</si>
  <si>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</si>
  <si>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</si>
  <si>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</si>
  <si>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</si>
  <si>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</si>
  <si>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</si>
  <si>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</si>
  <si>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</si>
  <si>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</si>
  <si>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</si>
  <si>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</si>
  <si>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</si>
  <si>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</si>
  <si>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</si>
  <si>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</si>
  <si>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</si>
  <si>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</si>
  <si>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</si>
  <si>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</si>
  <si>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</si>
  <si>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</si>
  <si>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</si>
  <si>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</si>
  <si>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</si>
  <si>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</si>
  <si>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</si>
  <si>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</si>
  <si>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</si>
  <si>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</si>
  <si>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</si>
  <si>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</si>
  <si>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</si>
  <si>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</si>
  <si>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</si>
  <si>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</si>
  <si>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</si>
  <si>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</si>
  <si>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</si>
  <si>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</si>
  <si>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</si>
  <si>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</si>
  <si>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</si>
  <si>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</si>
  <si>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</si>
  <si>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</si>
  <si>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</si>
  <si>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</si>
  <si>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</si>
  <si>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</si>
  <si>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</si>
  <si>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</si>
  <si>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</si>
  <si>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</si>
  <si>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</si>
  <si>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</si>
  <si>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</si>
  <si>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</si>
  <si>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</si>
  <si>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</si>
  <si>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</si>
  <si>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</si>
  <si>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</si>
  <si>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</si>
  <si>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</si>
  <si>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</si>
  <si>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</si>
  <si>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</si>
  <si>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</si>
  <si>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</si>
  <si>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</si>
  <si>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</si>
  <si>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</si>
  <si>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</si>
  <si>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</si>
  <si>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</si>
  <si>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</si>
  <si>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</si>
  <si>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</si>
  <si>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</si>
  <si>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</si>
  <si>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</si>
  <si>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</si>
  <si>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</si>
  <si>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</si>
  <si>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</si>
  <si>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</si>
  <si>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</si>
  <si>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</si>
  <si>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</si>
  <si>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</si>
  <si>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</si>
  <si>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</si>
  <si>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</si>
  <si>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</si>
  <si>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</si>
  <si>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</si>
  <si>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</si>
  <si>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</si>
  <si>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</si>
  <si>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</si>
  <si>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</si>
  <si>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</si>
  <si>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</si>
  <si>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</si>
  <si>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</si>
  <si>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</si>
  <si>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</si>
  <si>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</si>
  <si>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</si>
  <si>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</si>
  <si>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</si>
  <si>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</si>
  <si>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</si>
  <si>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</si>
  <si>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</si>
  <si>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</si>
  <si>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</si>
  <si>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</si>
  <si>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</si>
  <si>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</si>
  <si>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</si>
  <si>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</si>
  <si>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</si>
  <si>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</si>
  <si>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</si>
  <si>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</si>
  <si>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</si>
  <si>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</si>
  <si>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</si>
  <si>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</si>
  <si>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</si>
  <si>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</si>
  <si>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</si>
  <si>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</si>
  <si>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</si>
  <si>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</si>
  <si>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</si>
  <si>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</si>
  <si>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</si>
  <si>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</si>
  <si>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</si>
  <si>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</si>
  <si>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</si>
  <si>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</si>
  <si>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</si>
  <si>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</si>
  <si>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</si>
  <si>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</si>
  <si>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</si>
  <si>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</si>
  <si>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</si>
  <si>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</si>
  <si>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</si>
  <si>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</si>
  <si>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</si>
  <si>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</si>
  <si>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</si>
  <si>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</si>
  <si>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</si>
  <si>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</si>
  <si>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</si>
  <si>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</si>
  <si>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</si>
  <si>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</si>
  <si>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</si>
  <si>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</si>
  <si>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</si>
  <si>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</si>
  <si>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</si>
  <si>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</si>
  <si>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</si>
  <si>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</si>
  <si>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</si>
  <si>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</si>
  <si>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</si>
  <si>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</si>
  <si>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</si>
  <si>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</si>
  <si>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</si>
  <si>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</si>
  <si>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</si>
  <si>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</si>
  <si>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</si>
  <si>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</si>
  <si>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</si>
  <si>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</si>
  <si>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</si>
  <si>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</si>
  <si>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</si>
  <si>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</si>
  <si>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</si>
  <si>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</si>
  <si>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</si>
  <si>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</si>
  <si>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</si>
  <si>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</si>
  <si>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</si>
  <si>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</si>
  <si>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</si>
  <si>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</si>
  <si>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</si>
  <si>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</si>
  <si>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</si>
  <si>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</si>
  <si>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</si>
  <si>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</si>
  <si>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</si>
  <si>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</si>
  <si>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</si>
  <si>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</si>
  <si>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</si>
  <si>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</si>
  <si>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</si>
  <si>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</si>
  <si>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</si>
  <si>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</si>
  <si>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</si>
  <si>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</si>
  <si>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</si>
  <si>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</si>
  <si>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</si>
  <si>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</si>
  <si>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</si>
  <si>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</si>
  <si>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</si>
  <si>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</si>
  <si>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</si>
  <si>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</si>
  <si>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</si>
  <si>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</si>
  <si>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</si>
  <si>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</si>
  <si>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</si>
  <si>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</si>
  <si>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</si>
  <si>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</si>
  <si>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</si>
  <si>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</si>
  <si>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</si>
  <si>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</si>
  <si>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</si>
  <si>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</si>
  <si>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</si>
  <si>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</si>
  <si>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</si>
  <si>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</si>
  <si>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</si>
  <si>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</si>
  <si>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</si>
  <si>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</si>
  <si>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</si>
  <si>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</si>
  <si>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</si>
  <si>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</si>
  <si>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</si>
  <si>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</si>
  <si>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</si>
  <si>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</si>
  <si>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</si>
  <si>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</si>
  <si>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</si>
  <si>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</si>
  <si>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</si>
  <si>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</si>
  <si>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</si>
  <si>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</si>
  <si>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</si>
  <si>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</si>
  <si>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</si>
  <si>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</si>
  <si>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</si>
  <si>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</si>
  <si>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</si>
  <si>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</si>
  <si>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</si>
  <si>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</si>
  <si>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</si>
  <si>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</si>
  <si>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</si>
  <si>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</si>
  <si>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</si>
  <si>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</si>
  <si>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</si>
  <si>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</si>
  <si>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</si>
  <si>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</si>
  <si>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</si>
  <si>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</si>
  <si>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</si>
  <si>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</si>
  <si>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</si>
  <si>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</si>
  <si>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</si>
  <si>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</si>
  <si>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</si>
  <si>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</si>
  <si>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</si>
  <si>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</si>
  <si>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</si>
  <si>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</si>
  <si>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</si>
  <si>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</si>
  <si>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</si>
  <si>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</si>
  <si>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</si>
  <si>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</si>
  <si>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</si>
  <si>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</si>
  <si>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</si>
  <si>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</si>
  <si>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</si>
  <si>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</si>
  <si>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</si>
  <si>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</si>
  <si>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</si>
  <si>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</si>
  <si>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</si>
  <si>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</si>
  <si>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</si>
  <si>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</si>
  <si>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</si>
  <si>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</si>
  <si>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</si>
  <si>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</si>
  <si>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</si>
  <si>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</si>
  <si>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</si>
  <si>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</si>
  <si>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</si>
  <si>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</si>
  <si>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</si>
  <si>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</si>
  <si>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</si>
  <si>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</si>
  <si>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</si>
  <si>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</si>
  <si>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</si>
  <si>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</si>
  <si>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</si>
  <si>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</si>
  <si>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</si>
  <si>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</si>
  <si>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</si>
  <si>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</si>
  <si>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</si>
  <si>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</si>
  <si>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</si>
  <si>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</si>
  <si>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</si>
  <si>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</si>
  <si>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</si>
  <si>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</si>
  <si>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</si>
  <si>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</si>
  <si>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</si>
  <si>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</si>
  <si>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</si>
  <si>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</si>
  <si>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</si>
  <si>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</si>
  <si>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</si>
  <si>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</si>
  <si>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</si>
  <si>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</si>
  <si>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</si>
  <si>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</si>
  <si>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</si>
  <si>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</si>
  <si>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</si>
  <si>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</si>
  <si>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</si>
  <si>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</si>
  <si>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</si>
  <si>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</si>
  <si>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</si>
  <si>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</si>
  <si>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</si>
  <si>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</si>
  <si>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</si>
  <si>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</si>
  <si>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</si>
  <si>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</si>
  <si>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</si>
  <si>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</si>
  <si>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</si>
  <si>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</si>
  <si>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</si>
  <si>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</si>
  <si>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</si>
  <si>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</si>
  <si>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</si>
  <si>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</si>
  <si>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</si>
  <si>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</si>
  <si>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</si>
  <si>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</si>
  <si>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</si>
  <si>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</si>
  <si>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</si>
  <si>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</si>
  <si>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</si>
  <si>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</si>
  <si>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</si>
  <si>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</si>
  <si>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</si>
  <si>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</si>
  <si>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</si>
  <si>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</si>
  <si>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</si>
  <si>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</si>
  <si>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</si>
  <si>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</si>
  <si>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</si>
  <si>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</si>
  <si>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</si>
  <si>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</si>
  <si>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</si>
  <si>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</si>
  <si>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</si>
  <si>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</si>
  <si>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</si>
  <si>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</si>
  <si>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</si>
  <si>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</si>
  <si>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</si>
  <si>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</si>
  <si>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</si>
  <si>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</si>
  <si>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</si>
  <si>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</si>
  <si>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</si>
  <si>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</si>
  <si>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</si>
  <si>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</si>
  <si>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</si>
  <si>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</si>
  <si>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</si>
  <si>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</si>
  <si>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</si>
  <si>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</si>
  <si>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</si>
  <si>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</si>
  <si>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</si>
  <si>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</si>
  <si>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</si>
  <si>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</si>
  <si>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</si>
  <si>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</si>
  <si>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</si>
  <si>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</si>
  <si>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</si>
  <si>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</si>
  <si>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</si>
  <si>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</si>
  <si>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</si>
  <si>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</si>
  <si>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</si>
  <si>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</si>
  <si>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</si>
  <si>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</si>
  <si>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</si>
  <si>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</si>
  <si>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</si>
  <si>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</si>
  <si>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</si>
  <si>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</si>
  <si>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</si>
  <si>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</si>
  <si>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</si>
  <si>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</si>
  <si>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</si>
  <si>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</si>
  <si>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</si>
  <si>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</si>
  <si>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</si>
  <si>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</si>
  <si>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</si>
  <si>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</si>
  <si>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</si>
  <si>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</si>
  <si>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</si>
  <si>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</si>
  <si>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</si>
  <si>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</si>
  <si>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</si>
  <si>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</si>
  <si>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</si>
  <si>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</si>
  <si>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</si>
  <si>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</si>
  <si>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</si>
  <si>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</si>
  <si>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</si>
  <si>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</si>
  <si>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</si>
  <si>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</si>
  <si>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</si>
  <si>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</si>
  <si>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</si>
  <si>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</si>
  <si>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</si>
  <si>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</si>
  <si>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</si>
  <si>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</si>
  <si>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</si>
  <si>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</si>
  <si>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</si>
  <si>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</si>
  <si>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</si>
  <si>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</si>
  <si>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</si>
  <si>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</si>
  <si>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</si>
  <si>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</si>
  <si>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</si>
  <si>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</si>
  <si>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</si>
  <si>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</si>
  <si>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</si>
  <si>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</si>
  <si>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</si>
  <si>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</si>
  <si>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</si>
  <si>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</si>
  <si>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</si>
  <si>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</si>
  <si>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</si>
  <si>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</si>
  <si>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</si>
  <si>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</si>
  <si>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</si>
  <si>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</si>
  <si>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</si>
  <si>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</si>
  <si>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</si>
  <si>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</si>
  <si>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</si>
  <si>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</si>
  <si>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</si>
  <si>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</si>
  <si>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</si>
  <si>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</si>
  <si>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</si>
  <si>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</si>
  <si>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</si>
  <si>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</si>
  <si>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</si>
  <si>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</si>
  <si>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</si>
  <si>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</si>
  <si>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</si>
  <si>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</si>
  <si>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</si>
  <si>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</si>
  <si>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</si>
  <si>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</si>
  <si>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</si>
  <si>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</si>
  <si>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</si>
  <si>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</si>
  <si>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</si>
  <si>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</si>
  <si>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</si>
  <si>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</si>
  <si>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</si>
  <si>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</si>
  <si>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</si>
  <si>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</si>
  <si>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</si>
  <si>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</si>
  <si>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</si>
  <si>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</si>
  <si>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</si>
  <si>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</si>
  <si>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</si>
  <si>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</si>
  <si>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</si>
  <si>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</si>
  <si>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</si>
  <si>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</si>
  <si>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</si>
  <si>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</si>
  <si>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</si>
  <si>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</si>
  <si>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</si>
  <si>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</si>
  <si>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</si>
  <si>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</si>
  <si>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</si>
  <si>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</si>
  <si>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</si>
  <si>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</si>
  <si>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</si>
  <si>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</si>
  <si>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</si>
  <si>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</si>
  <si>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</si>
  <si>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</si>
  <si>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</si>
  <si>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</si>
  <si>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</si>
  <si>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</si>
  <si>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</si>
  <si>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</si>
  <si>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</si>
  <si>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</si>
  <si>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</si>
  <si>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</si>
  <si>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</si>
  <si>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</si>
  <si>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</si>
  <si>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</si>
  <si>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</si>
  <si>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</si>
  <si>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</si>
  <si>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</si>
  <si>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</si>
  <si>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</si>
  <si>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</si>
  <si>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</si>
  <si>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</si>
  <si>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</si>
  <si>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</si>
  <si>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</si>
  <si>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</si>
  <si>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</si>
  <si>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</si>
  <si>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</si>
  <si>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</si>
  <si>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</si>
  <si>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</si>
  <si>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</si>
  <si>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</si>
  <si>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</si>
  <si>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</si>
  <si>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</si>
  <si>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</si>
  <si>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</si>
  <si>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</si>
  <si>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</si>
  <si>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</si>
  <si>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</si>
  <si>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</si>
  <si>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</si>
  <si>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</si>
  <si>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</si>
  <si>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</si>
  <si>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</si>
  <si>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</si>
  <si>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</si>
  <si>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</si>
  <si>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</si>
  <si>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</si>
  <si>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</si>
  <si>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</si>
  <si>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</si>
  <si>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</si>
  <si>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</si>
  <si>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</si>
  <si>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</si>
  <si>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</si>
  <si>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</si>
  <si>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</si>
  <si>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</si>
  <si>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</si>
  <si>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</si>
  <si>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</si>
  <si>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</si>
  <si>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</si>
  <si>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</si>
  <si>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</si>
  <si>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</si>
  <si>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</si>
  <si>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</si>
  <si>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</si>
  <si>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</si>
  <si>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</si>
  <si>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</si>
  <si>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</si>
  <si>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</si>
  <si>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</si>
  <si>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</si>
  <si>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</si>
  <si>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</si>
  <si>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</si>
  <si>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</si>
  <si>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</si>
  <si>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</si>
  <si>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</si>
  <si>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</si>
  <si>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</si>
  <si>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</si>
  <si>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</si>
  <si>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</si>
  <si>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</si>
  <si>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</si>
  <si>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</si>
  <si>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</si>
  <si>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</si>
  <si>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</si>
  <si>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</si>
  <si>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</si>
  <si>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</si>
  <si>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</si>
  <si>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</si>
  <si>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</si>
  <si>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</si>
  <si>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</si>
  <si>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</si>
  <si>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</si>
  <si>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</si>
  <si>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</si>
  <si>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</si>
  <si>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</si>
  <si>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</si>
  <si>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</si>
  <si>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</si>
  <si>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</si>
  <si>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</si>
  <si>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</si>
  <si>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</si>
  <si>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</si>
  <si>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</si>
  <si>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</si>
  <si>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</si>
  <si>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</si>
  <si>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</si>
  <si>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</si>
  <si>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</si>
  <si>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</si>
  <si>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</si>
  <si>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</si>
  <si>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</si>
  <si>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</si>
  <si>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</si>
  <si>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</si>
  <si>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</si>
  <si>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</si>
  <si>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</si>
  <si>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</si>
  <si>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</si>
  <si>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</si>
  <si>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</si>
  <si>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</si>
  <si>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</si>
  <si>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</si>
  <si>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</si>
  <si>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</si>
  <si>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</si>
  <si>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</si>
  <si>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</si>
  <si>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</si>
  <si>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</si>
  <si>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</si>
  <si>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</si>
  <si>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</si>
  <si>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</si>
  <si>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</si>
  <si>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</si>
  <si>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</si>
  <si>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</si>
  <si>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</si>
  <si>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</si>
  <si>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</si>
  <si>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</si>
  <si>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</si>
  <si>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</si>
  <si>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</si>
  <si>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</si>
  <si>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</si>
  <si>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</si>
  <si>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</si>
  <si>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</si>
  <si>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</si>
  <si>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</si>
  <si>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</si>
  <si>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</si>
  <si>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</si>
  <si>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</si>
  <si>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</si>
  <si>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</si>
  <si>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</si>
  <si>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</si>
  <si>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</si>
  <si>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</si>
  <si>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</si>
  <si>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</si>
  <si>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</si>
  <si>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</si>
  <si>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</si>
  <si>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</si>
  <si>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</si>
  <si>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</si>
  <si>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</si>
  <si>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</si>
  <si>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</si>
  <si>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</si>
  <si>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</si>
  <si>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</si>
  <si>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</si>
  <si>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</si>
  <si>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</si>
  <si>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</si>
  <si>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</si>
  <si>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</si>
  <si>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</si>
  <si>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</si>
  <si>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</si>
  <si>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</si>
  <si>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</si>
  <si>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</si>
  <si>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</si>
  <si>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</si>
  <si>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</si>
  <si>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</si>
  <si>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</si>
  <si>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</si>
  <si>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</si>
  <si>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</si>
  <si>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</si>
  <si>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</si>
  <si>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</si>
  <si>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</si>
  <si>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</si>
  <si>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</si>
  <si>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</si>
  <si>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</si>
  <si>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</si>
  <si>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</si>
  <si>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</si>
  <si>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</si>
  <si>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</si>
  <si>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</si>
  <si>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</si>
  <si>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</si>
  <si>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</si>
  <si>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</si>
  <si>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</si>
  <si>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</si>
  <si>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</si>
  <si>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</si>
  <si>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</si>
  <si>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</si>
  <si>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</si>
  <si>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</si>
  <si>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</si>
  <si>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</si>
  <si>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</si>
  <si>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</si>
  <si>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</si>
  <si>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</si>
  <si>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</si>
  <si>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</si>
  <si>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</si>
  <si>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</si>
  <si>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</si>
  <si>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</si>
  <si>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</si>
  <si>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</si>
  <si>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</si>
  <si>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</si>
  <si>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</si>
  <si>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</si>
  <si>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</si>
  <si>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</si>
  <si>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</si>
  <si>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</si>
  <si>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</si>
  <si>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</si>
  <si>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</si>
  <si>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</si>
  <si>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</si>
  <si>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</si>
  <si>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</si>
  <si>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</si>
  <si>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</si>
  <si>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</si>
  <si>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</si>
  <si>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</si>
  <si>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</si>
  <si>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</si>
  <si>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</si>
  <si>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</si>
  <si>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</si>
  <si>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</si>
  <si>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</si>
  <si>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</si>
  <si>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</si>
  <si>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</si>
  <si>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</si>
  <si>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</si>
  <si>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</si>
  <si>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</si>
  <si>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</si>
  <si>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</si>
  <si>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</si>
  <si>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</si>
  <si>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</si>
  <si>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</si>
  <si>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</si>
  <si>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</si>
  <si>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</si>
  <si>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</si>
  <si>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</si>
  <si>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</si>
  <si>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</si>
  <si>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</si>
  <si>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</si>
  <si>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</si>
  <si>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</si>
  <si>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</si>
  <si>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</si>
  <si>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</si>
  <si>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</si>
  <si>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</si>
  <si>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</si>
  <si>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</si>
  <si>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</si>
  <si>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</si>
  <si>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</si>
  <si>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</si>
  <si>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</si>
  <si>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</si>
  <si>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</si>
  <si>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</si>
  <si>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</si>
  <si>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</si>
  <si>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</si>
  <si>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</si>
  <si>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</si>
  <si>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</si>
  <si>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</si>
  <si>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</si>
  <si>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</si>
  <si>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</si>
  <si>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</si>
  <si>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</si>
  <si>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</si>
  <si>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</si>
  <si>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</si>
  <si>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</si>
  <si>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</si>
  <si>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</si>
  <si>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</si>
  <si>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</si>
  <si>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</si>
  <si>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</si>
  <si>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</si>
  <si>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</si>
  <si>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</si>
  <si>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</si>
  <si>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</si>
  <si>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</si>
  <si>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</si>
  <si>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</si>
  <si>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</si>
  <si>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</si>
  <si>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</si>
  <si>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</si>
  <si>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</si>
  <si>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</si>
  <si>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</si>
  <si>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</si>
  <si>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</si>
  <si>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</si>
  <si>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</si>
  <si>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</si>
  <si>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</si>
  <si>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</si>
  <si>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</si>
  <si>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</si>
  <si>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</si>
  <si>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</si>
  <si>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</si>
  <si>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</si>
  <si>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</si>
  <si>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</si>
  <si>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</si>
  <si>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</si>
  <si>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</si>
  <si>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</si>
  <si>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</si>
  <si>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</si>
  <si>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</si>
  <si>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</si>
  <si>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</si>
  <si>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</si>
  <si>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</si>
  <si>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</si>
  <si>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</si>
  <si>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</si>
  <si>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</si>
  <si>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</si>
  <si>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</si>
  <si>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</si>
  <si>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</si>
  <si>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</si>
  <si>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</si>
  <si>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</si>
  <si>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</si>
  <si>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</si>
  <si>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</si>
  <si>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</si>
  <si>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</si>
  <si>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</si>
  <si>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</si>
  <si>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</si>
  <si>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</si>
  <si>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</si>
  <si>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</si>
  <si>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</si>
  <si>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</si>
  <si>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</si>
  <si>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</si>
  <si>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</si>
  <si>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</si>
  <si>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</si>
  <si>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</si>
  <si>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</si>
  <si>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</si>
  <si>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</si>
  <si>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</si>
  <si>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</si>
  <si>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</si>
  <si>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</si>
  <si>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</si>
  <si>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</si>
  <si>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</si>
  <si>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</si>
  <si>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</si>
  <si>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</si>
  <si>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</si>
  <si>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</si>
  <si>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</si>
  <si>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</si>
  <si>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</si>
  <si>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</si>
  <si>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</si>
  <si>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</si>
  <si>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</si>
  <si>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</si>
  <si>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</si>
  <si>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</si>
  <si>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</si>
  <si>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</si>
  <si>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</si>
  <si>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</si>
  <si>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</si>
  <si>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</si>
  <si>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</si>
  <si>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</si>
  <si>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</si>
  <si>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</si>
  <si>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</si>
  <si>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</si>
  <si>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</si>
  <si>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</si>
  <si>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</si>
  <si>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</si>
  <si>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</si>
  <si>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</si>
  <si>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</si>
  <si>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</si>
  <si>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</si>
  <si>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</si>
  <si>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</si>
  <si>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</si>
  <si>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</si>
  <si>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</si>
  <si>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</si>
  <si>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</si>
  <si>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</si>
  <si>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</si>
  <si>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</si>
  <si>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</si>
  <si>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</si>
  <si>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</si>
  <si>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</si>
  <si>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</si>
  <si>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</si>
  <si>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</si>
  <si>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</si>
  <si>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</si>
  <si>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</si>
  <si>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</si>
  <si>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</si>
  <si>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</si>
  <si>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</si>
  <si>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</si>
  <si>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</si>
  <si>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</si>
  <si>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</si>
  <si>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</si>
  <si>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</si>
  <si>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</si>
  <si>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</si>
  <si>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</si>
  <si>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</si>
  <si>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</si>
  <si>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</si>
  <si>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</si>
  <si>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</si>
  <si>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</si>
  <si>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</si>
  <si>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</si>
  <si>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</si>
  <si>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</si>
  <si>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</si>
  <si>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</si>
  <si>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</si>
  <si>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</si>
  <si>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</si>
  <si>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</si>
  <si>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</si>
  <si>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</si>
  <si>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</si>
  <si>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</si>
  <si>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</si>
  <si>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</si>
  <si>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</si>
  <si>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</si>
  <si>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</si>
  <si>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</si>
  <si>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</si>
  <si>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</si>
  <si>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</si>
  <si>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</si>
  <si>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</si>
  <si>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</si>
  <si>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</si>
  <si>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</si>
  <si>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</si>
  <si>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</si>
  <si>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</si>
  <si>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</si>
  <si>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</si>
  <si>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</si>
  <si>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</si>
  <si>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</si>
  <si>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</si>
  <si>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</si>
  <si>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</si>
  <si>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</si>
  <si>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</si>
  <si>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</si>
  <si>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</si>
  <si>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</si>
  <si>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</si>
  <si>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</si>
  <si>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</si>
  <si>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</si>
  <si>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</si>
  <si>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</si>
  <si>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</si>
  <si>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</si>
  <si>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</si>
  <si>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</si>
  <si>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</si>
  <si>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</si>
  <si>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</si>
  <si>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</si>
  <si>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</si>
  <si>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</si>
  <si>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</si>
  <si>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</si>
  <si>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</si>
  <si>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</si>
  <si>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</si>
  <si>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</si>
  <si>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</si>
  <si>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</si>
  <si>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</si>
  <si>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</si>
  <si>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</si>
  <si>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</si>
  <si>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</si>
  <si>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</si>
  <si>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</si>
  <si>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</si>
  <si>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</si>
  <si>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</si>
  <si>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</si>
  <si>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</si>
  <si>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</si>
  <si>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</si>
  <si>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</si>
  <si>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</si>
  <si>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</si>
  <si>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</si>
  <si>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</si>
  <si>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</si>
  <si>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</si>
  <si>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</si>
  <si>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</si>
  <si>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</si>
  <si>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</si>
  <si>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</si>
  <si>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</si>
  <si>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</si>
  <si>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</si>
  <si>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</si>
  <si>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</si>
  <si>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</si>
  <si>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</si>
  <si>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</si>
  <si>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</si>
  <si>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</si>
  <si>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</si>
  <si>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</si>
  <si>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</si>
  <si>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</si>
  <si>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</si>
  <si>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</si>
  <si>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</si>
  <si>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</si>
  <si>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</si>
  <si>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</si>
  <si>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</si>
  <si>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</si>
  <si>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</si>
  <si>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</si>
  <si>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</si>
  <si>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</si>
  <si>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</si>
  <si>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</si>
  <si>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</si>
  <si>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</si>
  <si>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</si>
  <si>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</si>
  <si>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</si>
  <si>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</si>
  <si>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</si>
  <si>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</si>
  <si>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</si>
  <si>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</si>
  <si>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</si>
  <si>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</si>
  <si>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</si>
  <si>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</si>
  <si>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</si>
  <si>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</si>
  <si>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</si>
  <si>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</si>
  <si>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</si>
  <si>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</si>
  <si>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</si>
  <si>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</si>
  <si>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</si>
  <si>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</si>
  <si>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</si>
  <si>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</si>
  <si>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</si>
  <si>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</si>
  <si>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</si>
  <si>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</si>
  <si>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</si>
  <si>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</si>
  <si>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</si>
  <si>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</si>
  <si>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</si>
  <si>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</si>
  <si>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</si>
  <si>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</si>
  <si>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</si>
  <si>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</si>
  <si>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</si>
  <si>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</si>
  <si>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</si>
  <si>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</si>
  <si>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</si>
  <si>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</si>
  <si>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</si>
  <si>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</si>
  <si>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</si>
  <si>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</si>
  <si>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</si>
  <si>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</si>
  <si>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</si>
  <si>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</si>
  <si>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</si>
  <si>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</si>
  <si>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</si>
  <si>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</si>
  <si>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</si>
  <si>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</si>
  <si>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</si>
  <si>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</si>
  <si>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</si>
  <si>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</si>
  <si>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</si>
  <si>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</si>
  <si>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</si>
  <si>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</si>
  <si>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</si>
  <si>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</si>
  <si>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</si>
  <si>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</si>
  <si>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</si>
  <si>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</si>
  <si>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</si>
  <si>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</si>
  <si>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</si>
  <si>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</si>
  <si>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</si>
  <si>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</si>
  <si>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</si>
  <si>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</si>
  <si>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</si>
  <si>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</si>
  <si>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</si>
  <si>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</si>
  <si>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</si>
  <si>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</si>
  <si>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</si>
  <si>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</si>
  <si>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</si>
  <si>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</si>
  <si>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</si>
  <si>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</si>
  <si>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</si>
  <si>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</si>
  <si>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</si>
  <si>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</si>
  <si>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</si>
  <si>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</si>
  <si>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</si>
  <si>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</si>
  <si>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</si>
  <si>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</si>
  <si>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</si>
  <si>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</si>
  <si>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</si>
  <si>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</si>
  <si>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</si>
  <si>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</si>
  <si>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</si>
  <si>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</si>
  <si>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</si>
  <si>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</si>
  <si>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</si>
  <si>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</si>
  <si>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</si>
  <si>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</si>
  <si>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</si>
  <si>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</si>
  <si>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</si>
  <si>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</si>
  <si>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</si>
  <si>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</si>
  <si>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</si>
  <si>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</si>
  <si>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</si>
  <si>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</si>
  <si>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</si>
  <si>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</si>
  <si>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</si>
  <si>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</si>
  <si>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</si>
  <si>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</si>
  <si>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</si>
  <si>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</si>
  <si>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</si>
  <si>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</si>
  <si>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</si>
  <si>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</si>
  <si>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</si>
  <si>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</si>
  <si>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</si>
  <si>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</si>
  <si>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</si>
  <si>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</si>
  <si>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</si>
  <si>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</si>
  <si>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</si>
  <si>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</si>
  <si>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</si>
  <si>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</si>
  <si>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</si>
  <si>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</si>
  <si>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</si>
  <si>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</si>
  <si>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</si>
  <si>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</si>
  <si>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</si>
  <si>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</si>
  <si>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</si>
  <si>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</si>
  <si>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</si>
  <si>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</si>
  <si>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</si>
  <si>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</si>
  <si>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</si>
  <si>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</si>
  <si>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</si>
  <si>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</si>
  <si>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</si>
  <si>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</si>
  <si>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</si>
  <si>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</si>
  <si>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</si>
  <si>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</si>
  <si>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</si>
  <si>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</si>
  <si>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</si>
  <si>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</si>
  <si>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</si>
  <si>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</si>
  <si>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</si>
  <si>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</si>
  <si>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</si>
  <si>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</si>
  <si>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</si>
  <si>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</si>
  <si>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</si>
  <si>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</si>
  <si>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</si>
  <si>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</si>
  <si>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</si>
  <si>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</si>
  <si>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</si>
  <si>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</si>
  <si>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</si>
  <si>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</si>
  <si>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</si>
  <si>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</si>
  <si>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</si>
  <si>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</si>
  <si>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</si>
  <si>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</si>
  <si>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</si>
  <si>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</si>
  <si>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</si>
  <si>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</si>
  <si>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</si>
  <si>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</si>
  <si>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</si>
  <si>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</si>
  <si>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</si>
  <si>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</si>
  <si>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</si>
  <si>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</si>
  <si>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</si>
  <si>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</si>
  <si>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</si>
  <si>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</si>
  <si>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</si>
  <si>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</si>
  <si>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</si>
  <si>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</si>
  <si>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</si>
  <si>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</si>
  <si>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</si>
  <si>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</si>
  <si>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</si>
  <si>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</si>
  <si>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</si>
  <si>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</si>
  <si>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</si>
  <si>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</si>
  <si>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</si>
  <si>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</si>
  <si>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</si>
  <si>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</si>
  <si>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</si>
  <si>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</si>
  <si>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</si>
  <si>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</si>
  <si>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</si>
  <si>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</si>
  <si>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</si>
  <si>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</si>
  <si>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</si>
  <si>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</si>
  <si>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</si>
  <si>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</si>
  <si>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</si>
  <si>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</si>
  <si>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</si>
  <si>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</si>
  <si>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</si>
  <si>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</si>
  <si>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</si>
  <si>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</si>
  <si>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</si>
  <si>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</si>
  <si>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</si>
  <si>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</si>
  <si>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</si>
  <si>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</si>
  <si>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</si>
  <si>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</si>
  <si>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</si>
  <si>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</si>
  <si>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</si>
  <si>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</si>
  <si>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</si>
  <si>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</si>
  <si>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</si>
  <si>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</si>
  <si>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</si>
  <si>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</si>
  <si>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</si>
  <si>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</si>
  <si>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</si>
  <si>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</si>
  <si>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</si>
  <si>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</si>
  <si>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</si>
  <si>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</si>
  <si>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</si>
  <si>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</si>
  <si>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</si>
  <si>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</si>
  <si>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</si>
  <si>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</si>
  <si>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</si>
  <si>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</si>
  <si>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</si>
  <si>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</si>
  <si>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</si>
  <si>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</si>
  <si>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</si>
  <si>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</si>
  <si>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</si>
  <si>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</si>
  <si>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</si>
  <si>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</si>
  <si>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</si>
  <si>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</si>
  <si>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</si>
  <si>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</si>
  <si>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</si>
  <si>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</si>
  <si>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</si>
  <si>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</si>
  <si>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</si>
  <si>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</si>
  <si>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</si>
  <si>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</si>
  <si>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</si>
  <si>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</si>
  <si>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</si>
  <si>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</si>
  <si>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</si>
  <si>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</si>
  <si>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</si>
  <si>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</si>
  <si>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</si>
  <si>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</si>
  <si>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</si>
  <si>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</si>
  <si>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</si>
  <si>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</si>
  <si>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</si>
  <si>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</si>
  <si>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</si>
  <si>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</si>
  <si>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</si>
  <si>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</si>
  <si>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</si>
  <si>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</si>
  <si>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</si>
  <si>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</si>
  <si>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</si>
  <si>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</si>
  <si>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</si>
  <si>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</si>
  <si>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</si>
  <si>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</si>
  <si>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</si>
  <si>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</si>
  <si>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</si>
  <si>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</si>
  <si>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</si>
  <si>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</si>
  <si>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</si>
  <si>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</si>
  <si>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</si>
  <si>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</si>
  <si>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</si>
  <si>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</si>
  <si>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</si>
  <si>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</si>
  <si>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</si>
  <si>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</si>
  <si>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</si>
  <si>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</si>
  <si>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</si>
  <si>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</si>
  <si>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</si>
  <si>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</si>
  <si>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</si>
  <si>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</si>
  <si>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</si>
  <si>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</si>
  <si>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</si>
  <si>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</si>
  <si>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</si>
  <si>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</si>
  <si>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</si>
  <si>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</si>
  <si>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</si>
  <si>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</si>
  <si>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</si>
  <si>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</si>
  <si>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</si>
  <si>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</si>
  <si>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</si>
  <si>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</si>
  <si>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</si>
  <si>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</si>
  <si>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</si>
  <si>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</si>
  <si>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</si>
  <si>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</si>
  <si>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</si>
  <si>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</si>
  <si>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</si>
  <si>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</si>
  <si>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</si>
  <si>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</si>
  <si>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</si>
  <si>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</si>
  <si>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</si>
  <si>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</si>
  <si>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</si>
  <si>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</si>
  <si>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</si>
  <si>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</si>
  <si>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</si>
  <si>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</si>
  <si>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</si>
  <si>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</si>
  <si>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</si>
  <si>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</si>
  <si>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</si>
  <si>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</si>
  <si>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</si>
  <si>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</si>
  <si>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</si>
  <si>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</si>
  <si>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</si>
  <si>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</si>
  <si>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</si>
  <si>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</si>
  <si>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</si>
  <si>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</si>
  <si>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</si>
  <si>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</si>
  <si>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</si>
  <si>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</si>
  <si>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</si>
  <si>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</si>
  <si>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</si>
  <si>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</si>
  <si>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</si>
  <si>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</si>
  <si>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</si>
  <si>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</si>
  <si>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</si>
  <si>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</si>
  <si>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</si>
  <si>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</si>
  <si>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</si>
  <si>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</si>
  <si>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</si>
  <si>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</si>
  <si>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</si>
  <si>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</si>
  <si>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</si>
  <si>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</si>
  <si>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</si>
  <si>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</si>
  <si>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</si>
  <si>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</si>
  <si>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</si>
  <si>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</si>
  <si>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</si>
  <si>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</si>
  <si>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</si>
  <si>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</si>
  <si>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</si>
  <si>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</si>
  <si>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</si>
  <si>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</si>
  <si>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</si>
  <si>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</si>
  <si>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</si>
  <si>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</si>
  <si>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</si>
  <si>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</si>
  <si>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</si>
  <si>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</si>
  <si>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</si>
  <si>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</si>
  <si>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</si>
  <si>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</si>
  <si>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</si>
  <si>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</si>
  <si>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</si>
  <si>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</si>
  <si>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</si>
  <si>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</si>
  <si>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</si>
  <si>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</si>
  <si>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</si>
  <si>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</si>
  <si>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</si>
  <si>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</si>
  <si>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</si>
  <si>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</si>
  <si>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</si>
  <si>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</si>
  <si>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</si>
  <si>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</si>
  <si>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</si>
  <si>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</si>
  <si>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</si>
  <si>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</si>
  <si>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</si>
  <si>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</si>
  <si>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</si>
  <si>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</si>
  <si>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</si>
  <si>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</si>
  <si>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</si>
  <si>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</si>
  <si>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</si>
  <si>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</si>
  <si>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</si>
  <si>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</si>
  <si>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</si>
  <si>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</si>
  <si>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</si>
  <si>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</si>
  <si>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</si>
  <si>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</si>
  <si>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</si>
  <si>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</si>
  <si>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</si>
  <si>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</si>
  <si>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</si>
  <si>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</si>
  <si>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</si>
  <si>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</si>
  <si>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</si>
  <si>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</si>
  <si>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</si>
  <si>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</si>
  <si>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</si>
  <si>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</si>
  <si>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</si>
  <si>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</si>
  <si>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</si>
  <si>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</si>
  <si>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</si>
  <si>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</si>
  <si>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</si>
  <si>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</si>
  <si>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</si>
  <si>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</si>
  <si>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</si>
  <si>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</si>
  <si>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</si>
  <si>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</si>
  <si>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</si>
  <si>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</si>
  <si>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</si>
  <si>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</si>
  <si>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</si>
  <si>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</si>
  <si>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</si>
  <si>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</si>
  <si>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</si>
  <si>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</si>
  <si>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</si>
  <si>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</si>
  <si>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</si>
  <si>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</si>
  <si>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</si>
  <si>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</si>
  <si>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</si>
  <si>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</si>
  <si>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</si>
  <si>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</si>
  <si>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</si>
  <si>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</si>
  <si>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</si>
  <si>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</si>
  <si>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</si>
  <si>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</si>
  <si>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</si>
  <si>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</si>
  <si>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</si>
  <si>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</si>
  <si>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</si>
  <si>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</si>
  <si>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</si>
  <si>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</si>
  <si>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</si>
  <si>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</si>
  <si>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</si>
  <si>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</si>
  <si>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</si>
  <si>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</si>
  <si>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</si>
  <si>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</si>
  <si>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</si>
  <si>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</si>
  <si>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</si>
  <si>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</si>
  <si>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</si>
  <si>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</si>
  <si>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</si>
  <si>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</si>
  <si>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</si>
  <si>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</si>
  <si>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</si>
  <si>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</si>
  <si>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</si>
  <si>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</si>
  <si>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</si>
  <si>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</si>
  <si>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</si>
  <si>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</si>
  <si>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</si>
  <si>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</si>
  <si>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</si>
  <si>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</si>
  <si>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</si>
  <si>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</si>
  <si>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</si>
  <si>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</si>
  <si>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</si>
  <si>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</si>
  <si>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</si>
  <si>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</si>
  <si>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</si>
  <si>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</si>
  <si>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</si>
  <si>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</si>
  <si>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</si>
  <si>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</si>
  <si>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</si>
  <si>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</si>
  <si>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</si>
  <si>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</si>
  <si>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</si>
  <si>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</si>
  <si>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</si>
  <si>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</si>
  <si>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</si>
  <si>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</si>
  <si>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</si>
  <si>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</si>
  <si>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</si>
  <si>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</si>
  <si>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</si>
  <si>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</si>
  <si>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</si>
  <si>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</si>
  <si>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</si>
  <si>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</si>
  <si>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</si>
  <si>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</si>
  <si>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</si>
  <si>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</si>
  <si>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</si>
  <si>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</si>
  <si>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</si>
  <si>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</si>
  <si>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</si>
  <si>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</si>
  <si>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</si>
  <si>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</si>
  <si>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</si>
  <si>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</si>
  <si>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</si>
  <si>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</si>
  <si>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</si>
  <si>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</si>
  <si>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</si>
  <si>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</si>
  <si>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</si>
  <si>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</si>
  <si>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</si>
  <si>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</si>
  <si>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</si>
  <si>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</si>
  <si>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</si>
  <si>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</si>
  <si>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</si>
  <si>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</si>
  <si>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</si>
  <si>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</si>
  <si>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</si>
  <si>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</si>
  <si>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</si>
  <si>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</si>
  <si>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</si>
  <si>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</si>
  <si>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</si>
  <si>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</si>
  <si>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</si>
  <si>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</si>
  <si>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</si>
  <si>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</si>
  <si>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</si>
  <si>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</si>
  <si>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</si>
  <si>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</si>
  <si>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</si>
  <si>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</si>
  <si>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</si>
  <si>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</si>
  <si>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</si>
  <si>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</si>
  <si>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</si>
  <si>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</si>
  <si>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</si>
  <si>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</si>
  <si>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</si>
  <si>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</si>
  <si>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</si>
  <si>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</si>
  <si>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</si>
  <si>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</si>
  <si>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</si>
  <si>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</si>
  <si>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</si>
  <si>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</si>
  <si>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</si>
  <si>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</si>
  <si>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</si>
  <si>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</si>
  <si>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</si>
  <si>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</si>
  <si>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</si>
  <si>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</si>
  <si>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</si>
  <si>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</si>
  <si>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</si>
  <si>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</si>
  <si>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</si>
  <si>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</si>
  <si>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</si>
  <si>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</si>
  <si>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</si>
  <si>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</si>
  <si>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</si>
  <si>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</si>
  <si>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</si>
  <si>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</si>
  <si>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</si>
  <si>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</si>
  <si>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</si>
  <si>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</si>
  <si>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</si>
  <si>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</si>
  <si>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</si>
  <si>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</si>
  <si>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</si>
  <si>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</si>
  <si>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</si>
  <si>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</si>
  <si>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</si>
  <si>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</si>
  <si>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</si>
  <si>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</si>
  <si>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</si>
  <si>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</si>
  <si>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</si>
  <si>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</si>
  <si>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</si>
  <si>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</si>
  <si>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</si>
  <si>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</si>
  <si>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</si>
  <si>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</si>
  <si>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</si>
  <si>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</si>
  <si>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</si>
  <si>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</si>
  <si>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</si>
  <si>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</si>
  <si>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</si>
  <si>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</si>
  <si>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</si>
  <si>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</si>
  <si>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</si>
  <si>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</si>
  <si>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</si>
  <si>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</si>
  <si>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</si>
  <si>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</si>
  <si>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</si>
  <si>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</si>
  <si>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</si>
  <si>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</si>
  <si>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</si>
  <si>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</si>
  <si>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</si>
  <si>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</si>
  <si>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</si>
  <si>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</si>
  <si>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</si>
  <si>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</si>
  <si>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</si>
  <si>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</si>
  <si>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</si>
  <si>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</si>
  <si>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</si>
  <si>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</si>
  <si>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</si>
  <si>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</si>
  <si>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</si>
  <si>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</si>
  <si>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</si>
  <si>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</si>
  <si>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</si>
  <si>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</si>
  <si>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</si>
  <si>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</si>
  <si>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</si>
  <si>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</si>
  <si>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</si>
  <si>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</si>
  <si>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</si>
  <si>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</si>
  <si>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</si>
  <si>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</si>
  <si>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</si>
  <si>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</si>
  <si>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</si>
  <si>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</si>
  <si>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</si>
  <si>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</si>
  <si>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</si>
  <si>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</si>
  <si>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</si>
  <si>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</si>
  <si>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</si>
  <si>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</si>
  <si>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</si>
  <si>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</si>
  <si>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</si>
  <si>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</si>
  <si>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</si>
  <si>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</si>
  <si>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</si>
  <si>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</si>
  <si>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</si>
  <si>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</si>
  <si>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</si>
  <si>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</si>
  <si>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</si>
  <si>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</si>
  <si>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</si>
  <si>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</si>
  <si>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</si>
  <si>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</si>
  <si>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</si>
  <si>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</si>
  <si>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</si>
  <si>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</si>
  <si>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</si>
  <si>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</si>
  <si>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</si>
  <si>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</si>
  <si>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</si>
  <si>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</si>
  <si>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</si>
  <si>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</si>
  <si>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</si>
  <si>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</si>
  <si>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</si>
  <si>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</si>
  <si>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</si>
  <si>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</si>
  <si>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</si>
  <si>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</si>
  <si>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</si>
  <si>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</si>
  <si>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</si>
  <si>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</si>
  <si>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</si>
  <si>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</si>
  <si>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</si>
  <si>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</si>
  <si>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</si>
  <si>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</si>
  <si>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</si>
  <si>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</si>
  <si>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</si>
  <si>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</si>
  <si>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</si>
  <si>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</si>
  <si>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</si>
  <si>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</si>
  <si>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</si>
  <si>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</si>
  <si>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</si>
  <si>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</si>
  <si>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</si>
  <si>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</si>
  <si>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</si>
  <si>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</si>
  <si>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</si>
  <si>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</si>
  <si>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</si>
  <si>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</si>
  <si>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</si>
  <si>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</si>
  <si>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</si>
  <si>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</si>
  <si>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</si>
  <si>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</si>
  <si>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</si>
  <si>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</si>
  <si>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</si>
  <si>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</si>
  <si>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</si>
  <si>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</si>
  <si>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</si>
  <si>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</si>
  <si>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</si>
  <si>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</si>
  <si>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</si>
  <si>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</si>
  <si>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</si>
  <si>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</si>
  <si>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</si>
  <si>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</si>
  <si>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</si>
  <si>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</si>
  <si>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</si>
  <si>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</si>
  <si>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</si>
  <si>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</si>
  <si>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</si>
  <si>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</si>
  <si>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</si>
  <si>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</si>
  <si>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</si>
  <si>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</si>
  <si>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</si>
  <si>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</si>
  <si>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</si>
  <si>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</si>
  <si>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</si>
  <si>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</si>
  <si>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</si>
  <si>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</si>
  <si>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</si>
  <si>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</si>
  <si>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</si>
  <si>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</si>
  <si>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</si>
  <si>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</si>
  <si>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</si>
  <si>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</si>
  <si>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</si>
  <si>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</si>
  <si>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</si>
  <si>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</si>
  <si>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</si>
  <si>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</si>
  <si>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</si>
  <si>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</si>
  <si>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</si>
  <si>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</si>
  <si>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</si>
  <si>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</si>
  <si>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</si>
  <si>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</si>
  <si>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</si>
  <si>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</si>
  <si>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</si>
  <si>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</si>
  <si>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</si>
  <si>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</si>
  <si>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</si>
  <si>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</si>
  <si>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</si>
  <si>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</si>
  <si>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</si>
  <si>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</si>
  <si>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</si>
  <si>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</si>
  <si>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</si>
  <si>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</si>
  <si>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</si>
  <si>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</si>
  <si>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</si>
  <si>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</si>
  <si>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</si>
  <si>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</si>
  <si>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</si>
  <si>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</si>
  <si>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</si>
  <si>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</si>
  <si>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</si>
  <si>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</si>
  <si>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</si>
  <si>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</si>
  <si>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</si>
  <si>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</si>
  <si>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</si>
  <si>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</si>
  <si>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</si>
  <si>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</si>
  <si>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</si>
  <si>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</si>
  <si>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</si>
  <si>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</si>
  <si>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</si>
  <si>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</si>
  <si>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</si>
  <si>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</si>
  <si>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</si>
  <si>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</si>
  <si>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</si>
  <si>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</si>
  <si>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</si>
  <si>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</si>
  <si>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</si>
  <si>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</si>
  <si>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</si>
  <si>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</si>
  <si>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</si>
  <si>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</si>
  <si>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</si>
  <si>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</si>
  <si>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</si>
  <si>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</si>
  <si>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</si>
  <si>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</si>
  <si>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</si>
  <si>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</si>
  <si>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</si>
  <si>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</si>
  <si>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</si>
  <si>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</si>
  <si>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</si>
  <si>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</si>
  <si>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</si>
  <si>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</si>
  <si>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</si>
  <si>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</si>
  <si>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</si>
  <si>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</si>
  <si>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</si>
  <si>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</si>
  <si>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</si>
  <si>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</si>
  <si>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</si>
  <si>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</si>
  <si>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</si>
  <si>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</si>
  <si>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</si>
  <si>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</si>
  <si>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</si>
  <si>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</si>
  <si>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</si>
  <si>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</si>
  <si>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</si>
  <si>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</si>
  <si>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</si>
  <si>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</si>
  <si>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</si>
  <si>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</si>
  <si>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</si>
  <si>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</si>
  <si>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</si>
  <si>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</si>
  <si>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</si>
  <si>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</si>
  <si>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</si>
  <si>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</si>
  <si>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</si>
  <si>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</si>
  <si>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</si>
  <si>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</si>
  <si>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</si>
  <si>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</si>
  <si>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</si>
  <si>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</si>
  <si>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</si>
  <si>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</si>
  <si>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</si>
  <si>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</si>
  <si>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</si>
  <si>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</si>
  <si>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</si>
  <si>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</si>
  <si>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</si>
  <si>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</si>
  <si>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</si>
  <si>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</si>
  <si>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</si>
  <si>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</si>
  <si>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</si>
  <si>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</si>
  <si>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</si>
  <si>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</si>
  <si>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</si>
  <si>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</si>
  <si>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</si>
  <si>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</si>
  <si>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</si>
  <si>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</si>
  <si>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</si>
  <si>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</si>
  <si>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</si>
  <si>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</si>
  <si>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</si>
  <si>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</si>
  <si>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</si>
  <si>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</si>
  <si>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</si>
  <si>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</si>
  <si>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</si>
  <si>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</si>
  <si>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</si>
  <si>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</si>
  <si>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</si>
  <si>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</si>
  <si>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</si>
  <si>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</si>
  <si>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</si>
  <si>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</si>
  <si>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</si>
  <si>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</si>
  <si>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</si>
  <si>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</si>
  <si>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</si>
  <si>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</si>
  <si>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</si>
  <si>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</si>
  <si>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</si>
  <si>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</si>
  <si>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</si>
  <si>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</si>
  <si>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</si>
  <si>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</si>
  <si>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</si>
  <si>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</si>
  <si>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</si>
  <si>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</si>
  <si>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</si>
  <si>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</si>
  <si>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</si>
  <si>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</si>
  <si>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</si>
  <si>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</si>
  <si>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</si>
  <si>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</si>
  <si>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</si>
  <si>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</si>
  <si>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</si>
  <si>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</si>
  <si>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</si>
  <si>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</si>
  <si>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</si>
  <si>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</si>
  <si>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</si>
  <si>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</si>
  <si>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</si>
  <si>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</si>
  <si>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</si>
  <si>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</si>
  <si>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</si>
  <si>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</si>
  <si>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</si>
  <si>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</si>
  <si>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</si>
  <si>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</si>
  <si>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</si>
  <si>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</si>
  <si>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</si>
  <si>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</si>
  <si>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</si>
  <si>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</si>
  <si>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</si>
  <si>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</si>
  <si>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</si>
  <si>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</si>
  <si>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</si>
  <si>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</si>
  <si>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</si>
  <si>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</si>
  <si>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</si>
  <si>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</si>
  <si>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</si>
  <si>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</si>
  <si>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</si>
  <si>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</si>
  <si>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</si>
  <si>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</si>
  <si>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</si>
  <si>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</si>
  <si>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</si>
  <si>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</si>
  <si>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</si>
  <si>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</si>
  <si>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</si>
  <si>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</si>
  <si>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</si>
  <si>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</si>
  <si>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</si>
  <si>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</si>
  <si>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</si>
  <si>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</si>
  <si>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</si>
  <si>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</si>
  <si>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</si>
  <si>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</si>
  <si>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</si>
  <si>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</si>
  <si>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</si>
  <si>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</si>
  <si>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</si>
  <si>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</si>
  <si>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</si>
  <si>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</si>
  <si>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</si>
  <si>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</si>
  <si>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</si>
  <si>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</si>
  <si>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</si>
  <si>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</si>
  <si>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</si>
  <si>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</si>
  <si>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</si>
  <si>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</si>
  <si>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</si>
  <si>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</si>
  <si>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</si>
  <si>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</si>
  <si>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</si>
  <si>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</si>
  <si>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</si>
  <si>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</si>
  <si>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</si>
  <si>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</si>
  <si>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</si>
  <si>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</si>
  <si>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</si>
  <si>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</si>
  <si>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</si>
  <si>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</si>
  <si>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</si>
  <si>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</si>
  <si>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</si>
  <si>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</si>
  <si>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</si>
  <si>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</si>
  <si>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</si>
  <si>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</si>
  <si>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</si>
  <si>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</si>
  <si>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</si>
  <si>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</si>
  <si>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</si>
  <si>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</si>
  <si>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</si>
  <si>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</si>
  <si>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</si>
  <si>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</si>
  <si>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</si>
  <si>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</si>
  <si>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</si>
  <si>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</si>
  <si>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</si>
  <si>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</si>
  <si>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</si>
  <si>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</si>
  <si>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</si>
  <si>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</si>
  <si>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</si>
  <si>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</si>
  <si>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</si>
  <si>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</si>
  <si>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</si>
  <si>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</si>
  <si>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</si>
  <si>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</si>
  <si>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</si>
  <si>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</si>
  <si>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</si>
  <si>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</si>
  <si>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</si>
  <si>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</si>
  <si>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</si>
  <si>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</si>
  <si>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</si>
  <si>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</si>
  <si>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</si>
  <si>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</si>
  <si>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</si>
  <si>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</si>
  <si>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</si>
  <si>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</si>
  <si>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</si>
  <si>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</si>
  <si>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</si>
  <si>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</si>
  <si>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</si>
  <si>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</si>
  <si>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</si>
  <si>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</si>
  <si>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</si>
  <si>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</si>
  <si>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</si>
  <si>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</si>
  <si>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</si>
  <si>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</si>
  <si>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</si>
  <si>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</si>
  <si>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</si>
  <si>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</si>
  <si>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</si>
  <si>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</si>
  <si>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</si>
  <si>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</si>
  <si>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</si>
  <si>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</si>
  <si>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</si>
  <si>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</si>
  <si>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</si>
  <si>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</si>
  <si>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</si>
  <si>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</si>
  <si>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</si>
  <si>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</si>
  <si>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</si>
  <si>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</si>
  <si>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</si>
  <si>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</si>
  <si>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</si>
  <si>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</si>
  <si>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</si>
  <si>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</si>
  <si>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</si>
  <si>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</si>
  <si>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</si>
  <si>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</si>
  <si>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</si>
  <si>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</si>
  <si>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</si>
  <si>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</si>
  <si>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</si>
  <si>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</si>
  <si>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</si>
  <si>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</si>
  <si>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</si>
  <si>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</si>
  <si>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</si>
  <si>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</si>
  <si>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</si>
  <si>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</si>
  <si>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</si>
  <si>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</si>
  <si>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</si>
  <si>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</si>
  <si>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</si>
  <si>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</si>
  <si>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</si>
  <si>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</si>
  <si>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</si>
  <si>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</si>
  <si>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</si>
  <si>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</si>
  <si>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</si>
  <si>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</si>
  <si>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</si>
  <si>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</si>
  <si>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</si>
  <si>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</si>
  <si>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</si>
  <si>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</si>
  <si>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</si>
  <si>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</si>
  <si>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</si>
  <si>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</si>
  <si>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</si>
  <si>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</si>
  <si>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</si>
  <si>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</si>
  <si>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</si>
  <si>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</si>
  <si>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</si>
  <si>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</si>
  <si>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</si>
  <si>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</si>
  <si>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</si>
  <si>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</si>
  <si>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</si>
  <si>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</si>
  <si>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</si>
  <si>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</si>
  <si>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</si>
  <si>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</si>
  <si>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</si>
  <si>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</si>
  <si>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</si>
  <si>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</si>
  <si>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</si>
  <si>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</si>
  <si>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</si>
  <si>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</si>
  <si>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</si>
  <si>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</si>
  <si>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</si>
  <si>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</si>
  <si>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</si>
  <si>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</si>
  <si>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</si>
  <si>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</si>
  <si>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</si>
  <si>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</si>
  <si>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</si>
  <si>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</si>
  <si>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</si>
  <si>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</si>
  <si>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</si>
  <si>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</si>
  <si>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</si>
  <si>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</si>
  <si>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</si>
  <si>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</si>
  <si>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</si>
  <si>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</si>
  <si>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</si>
  <si>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</si>
  <si>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</si>
  <si>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</si>
  <si>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</si>
  <si>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</si>
  <si>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</si>
  <si>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</si>
  <si>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</si>
  <si>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</si>
  <si>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</si>
  <si>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</si>
  <si>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</si>
  <si>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</si>
  <si>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</si>
  <si>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</si>
  <si>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</si>
  <si>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</si>
  <si>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</si>
  <si>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</si>
  <si>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</si>
  <si>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</si>
  <si>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</si>
  <si>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</si>
  <si>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</si>
  <si>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</si>
  <si>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</si>
  <si>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</si>
  <si>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</si>
  <si>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</si>
  <si>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</si>
  <si>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</si>
  <si>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</si>
  <si>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</si>
  <si>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</si>
  <si>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</si>
  <si>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</si>
  <si>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</si>
  <si>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</si>
  <si>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</si>
  <si>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</si>
  <si>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</si>
  <si>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</si>
  <si>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</si>
  <si>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</si>
  <si>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</si>
  <si>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</si>
  <si>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</si>
  <si>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</si>
  <si>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</si>
  <si>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</si>
  <si>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</si>
  <si>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</si>
  <si>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</si>
  <si>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</si>
  <si>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</si>
  <si>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</si>
  <si>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</si>
  <si>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</si>
  <si>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</si>
  <si>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</si>
  <si>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</si>
  <si>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</si>
  <si>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</si>
  <si>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</si>
  <si>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</si>
  <si>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</si>
  <si>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</si>
  <si>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</si>
  <si>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</si>
  <si>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</si>
  <si>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</si>
  <si>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</si>
  <si>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</si>
  <si>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</si>
  <si>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</si>
  <si>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</si>
  <si>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</si>
  <si>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</si>
  <si>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</si>
  <si>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</si>
  <si>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</si>
  <si>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</si>
  <si>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</si>
  <si>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</si>
  <si>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</si>
  <si>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</si>
  <si>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</si>
  <si>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</si>
  <si>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</si>
  <si>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</si>
  <si>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</si>
  <si>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</si>
  <si>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</si>
  <si>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</si>
  <si>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</si>
  <si>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</si>
  <si>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</si>
  <si>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</si>
  <si>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</si>
  <si>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</si>
  <si>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</si>
  <si>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</si>
  <si>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</si>
  <si>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</si>
  <si>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</si>
  <si>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</si>
  <si>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</si>
  <si>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</si>
  <si>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</si>
  <si>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</si>
  <si>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</si>
  <si>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</si>
  <si>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</si>
  <si>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</si>
  <si>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</si>
  <si>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</si>
  <si>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</si>
  <si>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</si>
  <si>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</si>
  <si>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</si>
  <si>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</si>
  <si>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</si>
  <si>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</si>
  <si>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</si>
  <si>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</si>
  <si>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</si>
  <si>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</si>
  <si>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</si>
  <si>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</si>
  <si>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</si>
  <si>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</si>
  <si>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</si>
  <si>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</si>
  <si>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</si>
  <si>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</si>
  <si>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</si>
  <si>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</si>
  <si>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</si>
  <si>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</si>
  <si>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</si>
  <si>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</si>
  <si>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</si>
  <si>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</si>
  <si>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</si>
  <si>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</si>
  <si>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</si>
  <si>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</si>
  <si>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</si>
  <si>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</si>
  <si>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</si>
  <si>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</si>
  <si>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</si>
  <si>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</si>
  <si>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</si>
  <si>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</si>
  <si>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</si>
  <si>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</si>
  <si>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</si>
  <si>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</si>
  <si>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</si>
  <si>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</si>
  <si>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</si>
  <si>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</si>
  <si>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</si>
  <si>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</si>
  <si>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</si>
  <si>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</si>
  <si>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</si>
  <si>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</si>
  <si>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</si>
  <si>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</si>
  <si>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</si>
  <si>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</si>
  <si>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</si>
  <si>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</si>
  <si>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</si>
  <si>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</si>
  <si>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</si>
  <si>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</si>
  <si>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</si>
  <si>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</si>
  <si>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</si>
  <si>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</si>
  <si>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</si>
  <si>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</si>
  <si>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</si>
  <si>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</si>
  <si>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</si>
  <si>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</si>
  <si>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</si>
  <si>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</si>
  <si>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</si>
  <si>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</si>
  <si>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</si>
  <si>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</si>
  <si>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</si>
  <si>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</si>
  <si>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</si>
  <si>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</si>
  <si>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</si>
  <si>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</si>
  <si>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</si>
  <si>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</si>
  <si>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</si>
  <si>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</si>
  <si>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</si>
  <si>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</si>
  <si>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</si>
  <si>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</si>
  <si>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</si>
  <si>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</si>
  <si>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</si>
  <si>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</si>
  <si>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</si>
  <si>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</si>
  <si>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</si>
  <si>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</si>
  <si>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</si>
  <si>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</si>
  <si>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</si>
  <si>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</si>
  <si>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</si>
  <si>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</si>
  <si>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</si>
  <si>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</si>
  <si>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</si>
  <si>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</si>
  <si>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</si>
  <si>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</si>
  <si>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</si>
  <si>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</si>
  <si>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</si>
  <si>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</si>
  <si>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</si>
  <si>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</si>
  <si>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</si>
  <si>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</si>
  <si>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</si>
  <si>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</si>
  <si>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</si>
  <si>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</si>
  <si>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</si>
  <si>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</si>
  <si>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</si>
  <si>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</si>
  <si>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</si>
  <si>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</si>
  <si>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</si>
  <si>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</si>
  <si>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</si>
  <si>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</si>
  <si>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</si>
  <si>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</si>
  <si>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</si>
  <si>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</si>
  <si>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</si>
  <si>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</si>
  <si>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</si>
  <si>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</si>
  <si>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</si>
  <si>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</si>
  <si>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</si>
  <si>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</si>
  <si>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</si>
  <si>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</si>
  <si>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</si>
  <si>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</si>
  <si>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</si>
  <si>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</si>
  <si>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</si>
  <si>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</si>
  <si>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</si>
  <si>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</si>
  <si>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</si>
  <si>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</si>
  <si>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</si>
  <si>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</si>
  <si>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</si>
  <si>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</si>
  <si>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</si>
  <si>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</si>
  <si>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</si>
  <si>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</si>
  <si>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</si>
  <si>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</si>
  <si>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</si>
  <si>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</si>
  <si>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</si>
  <si>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</si>
  <si>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</si>
  <si>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</si>
  <si>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</si>
  <si>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</si>
  <si>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</si>
  <si>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</si>
  <si>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</si>
  <si>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</si>
  <si>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</si>
  <si>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</si>
  <si>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</si>
  <si>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</si>
  <si>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</si>
  <si>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</si>
  <si>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</si>
  <si>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</si>
  <si>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</si>
  <si>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</si>
  <si>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</si>
  <si>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</si>
  <si>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</si>
  <si>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</si>
  <si>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</si>
  <si>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</si>
  <si>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</si>
  <si>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</si>
  <si>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</si>
  <si>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</si>
  <si>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</si>
  <si>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</si>
  <si>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</si>
  <si>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</si>
  <si>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</si>
  <si>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</si>
  <si>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</si>
  <si>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</si>
  <si>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</si>
  <si>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</si>
  <si>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</si>
  <si>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</si>
  <si>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</si>
  <si>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</si>
  <si>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</si>
  <si>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</si>
  <si>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</si>
  <si>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</si>
  <si>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</si>
  <si>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</si>
  <si>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</si>
  <si>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</si>
  <si>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</si>
  <si>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</si>
  <si>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</si>
  <si>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</si>
  <si>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</si>
  <si>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</si>
  <si>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</si>
  <si>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</si>
  <si>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</si>
  <si>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</si>
  <si>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</si>
  <si>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</si>
  <si>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</si>
  <si>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</si>
  <si>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</si>
  <si>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</si>
  <si>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</si>
  <si>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</si>
  <si>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</si>
  <si>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</si>
  <si>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</si>
  <si>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</si>
  <si>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</si>
  <si>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</si>
  <si>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</si>
  <si>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</si>
  <si>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</si>
  <si>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</si>
  <si>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</si>
  <si>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</si>
  <si>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</si>
  <si>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</si>
  <si>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</si>
  <si>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</si>
  <si>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</si>
  <si>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</si>
  <si>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</si>
  <si>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</si>
  <si>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</si>
  <si>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</si>
  <si>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</si>
  <si>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</si>
  <si>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</si>
  <si>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</si>
  <si>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</si>
  <si>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</si>
  <si>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</si>
  <si>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</si>
  <si>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</si>
  <si>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</si>
  <si>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</si>
  <si>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</si>
  <si>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</si>
  <si>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</si>
  <si>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</si>
  <si>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</si>
  <si>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</si>
  <si>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</si>
  <si>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</si>
  <si>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</si>
  <si>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</si>
  <si>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</si>
  <si>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</si>
  <si>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</si>
  <si>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</si>
  <si>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</si>
  <si>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</si>
  <si>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</si>
  <si>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</si>
  <si>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</si>
  <si>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</si>
  <si>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</si>
  <si>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</si>
  <si>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</si>
  <si>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</si>
  <si>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</si>
  <si>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</si>
  <si>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</si>
  <si>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</si>
  <si>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</si>
  <si>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</si>
  <si>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</si>
  <si>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</si>
  <si>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</si>
  <si>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</si>
  <si>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</si>
  <si>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</si>
  <si>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</si>
  <si>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</si>
  <si>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</si>
  <si>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</si>
  <si>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</si>
  <si>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</si>
  <si>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</si>
  <si>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</si>
  <si>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</si>
  <si>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</si>
  <si>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</si>
  <si>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</si>
  <si>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</si>
  <si>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</si>
  <si>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</si>
  <si>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</si>
  <si>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</si>
  <si>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</si>
  <si>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</si>
  <si>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</si>
  <si>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</si>
  <si>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</si>
  <si>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</si>
  <si>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</si>
  <si>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</si>
  <si>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</si>
  <si>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</si>
  <si>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</si>
  <si>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</si>
  <si>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</si>
  <si>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</si>
  <si>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</si>
  <si>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</si>
  <si>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</si>
  <si>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</si>
  <si>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</si>
  <si>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</si>
  <si>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</si>
  <si>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</si>
  <si>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</si>
  <si>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</si>
  <si>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</si>
  <si>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</si>
  <si>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</si>
  <si>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</si>
  <si>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</si>
  <si>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</si>
  <si>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</si>
  <si>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</si>
  <si>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</si>
  <si>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</si>
  <si>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</si>
  <si>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</si>
  <si>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</si>
  <si>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</si>
  <si>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</si>
  <si>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</si>
  <si>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</si>
  <si>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</si>
  <si>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</si>
  <si>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</si>
  <si>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</si>
  <si>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</si>
  <si>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</si>
  <si>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</si>
  <si>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</si>
  <si>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</si>
  <si>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</si>
  <si>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</si>
  <si>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</si>
  <si>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</si>
  <si>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</si>
  <si>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</si>
  <si>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</si>
  <si>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</si>
  <si>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</si>
  <si>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</si>
  <si>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</si>
  <si>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</si>
  <si>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</si>
  <si>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</si>
  <si>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</si>
  <si>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</si>
  <si>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</si>
  <si>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</si>
  <si>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</si>
  <si>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</si>
  <si>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</si>
  <si>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</si>
  <si>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</si>
  <si>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</si>
  <si>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</si>
  <si>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</si>
  <si>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</si>
  <si>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</si>
  <si>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</si>
  <si>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</si>
  <si>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</si>
  <si>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</si>
  <si>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</si>
  <si>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</si>
  <si>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</si>
  <si>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</si>
  <si>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</si>
  <si>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</si>
  <si>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</si>
  <si>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</si>
  <si>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</si>
  <si>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</si>
  <si>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</si>
  <si>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</si>
  <si>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</si>
  <si>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</si>
  <si>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</si>
  <si>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</si>
  <si>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</si>
  <si>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</si>
  <si>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</si>
  <si>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</si>
  <si>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</si>
  <si>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</si>
  <si>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</si>
  <si>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</si>
  <si>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</si>
  <si>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</si>
  <si>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</si>
  <si>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</si>
  <si>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</si>
  <si>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</si>
  <si>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</si>
  <si>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</si>
  <si>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</si>
  <si>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</si>
  <si>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</si>
  <si>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</si>
  <si>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</si>
  <si>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</si>
  <si>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</si>
  <si>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</si>
  <si>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</si>
  <si>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</si>
  <si>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</si>
  <si>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</si>
  <si>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</si>
  <si>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</si>
  <si>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</si>
  <si>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</si>
  <si>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</si>
  <si>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</si>
  <si>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</si>
  <si>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</si>
  <si>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</si>
  <si>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</si>
  <si>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</si>
  <si>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</si>
  <si>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</si>
  <si>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</si>
  <si>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</si>
  <si>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</si>
  <si>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</si>
  <si>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</si>
  <si>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</si>
  <si>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</si>
  <si>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</si>
  <si>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</si>
  <si>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</si>
  <si>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</si>
  <si>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</si>
  <si>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</si>
  <si>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</si>
  <si>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</si>
  <si>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</si>
  <si>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</si>
  <si>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</si>
  <si>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</si>
  <si>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</si>
  <si>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</si>
  <si>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</si>
  <si>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</si>
  <si>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</si>
  <si>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</si>
  <si>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</si>
  <si>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</si>
  <si>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</si>
  <si>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</si>
  <si>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</si>
  <si>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</si>
  <si>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</si>
  <si>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</si>
  <si>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</si>
  <si>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</si>
  <si>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</si>
  <si>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</si>
  <si>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</si>
  <si>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</si>
  <si>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</si>
  <si>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</si>
  <si>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</si>
  <si>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</si>
  <si>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</si>
  <si>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</si>
  <si>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</si>
  <si>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</si>
  <si>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</si>
  <si>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</si>
  <si>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</si>
  <si>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</si>
  <si>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</si>
  <si>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</si>
  <si>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</si>
  <si>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</si>
  <si>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</si>
  <si>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</si>
  <si>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</si>
  <si>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</si>
  <si>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</si>
  <si>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</si>
  <si>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</si>
  <si>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</si>
  <si>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</si>
  <si>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</si>
  <si>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</si>
  <si>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</si>
  <si>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</si>
  <si>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</si>
  <si>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</si>
  <si>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</si>
  <si>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</si>
  <si>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</si>
  <si>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</si>
  <si>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</si>
  <si>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</si>
  <si>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</si>
  <si>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</si>
  <si>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</si>
  <si>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</si>
  <si>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</si>
  <si>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</si>
  <si>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</si>
  <si>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</si>
  <si>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</si>
  <si>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</si>
  <si>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</si>
  <si>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</si>
  <si>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</si>
  <si>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</si>
  <si>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</si>
  <si>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</si>
  <si>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</si>
  <si>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</si>
  <si>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</si>
  <si>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</si>
  <si>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</si>
  <si>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</si>
  <si>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</si>
  <si>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</si>
  <si>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</si>
  <si>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</si>
  <si>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</si>
  <si>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</si>
  <si>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</si>
  <si>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</si>
  <si>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</si>
  <si>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</si>
  <si>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</si>
  <si>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</si>
  <si>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</si>
  <si>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</si>
  <si>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</si>
  <si>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</si>
  <si>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</si>
  <si>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</si>
  <si>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</si>
  <si>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</si>
  <si>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</si>
  <si>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</si>
  <si>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</si>
  <si>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</si>
  <si>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</si>
  <si>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</si>
  <si>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</si>
  <si>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</si>
  <si>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</si>
  <si>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</si>
  <si>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</si>
  <si>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</si>
  <si>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</si>
  <si>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</si>
  <si>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</si>
  <si>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</si>
  <si>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</si>
  <si>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</si>
  <si>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</si>
  <si>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</si>
  <si>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</si>
  <si>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</si>
  <si>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</si>
  <si>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</si>
  <si>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</si>
  <si>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</si>
  <si>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</si>
  <si>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</si>
  <si>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</si>
  <si>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</si>
  <si>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</si>
  <si>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</si>
  <si>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</si>
  <si>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</si>
  <si>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</si>
  <si>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</si>
  <si>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</si>
  <si>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</si>
  <si>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</si>
  <si>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</si>
  <si>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</si>
  <si>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</si>
  <si>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</si>
  <si>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</si>
  <si>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</si>
  <si>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</si>
  <si>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</si>
  <si>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</si>
  <si>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</si>
  <si>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</si>
  <si>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</si>
  <si>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</si>
  <si>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</si>
  <si>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</si>
  <si>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</si>
  <si>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</si>
  <si>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</si>
  <si>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</si>
  <si>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</si>
  <si>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</si>
  <si>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</si>
  <si>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</si>
  <si>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</si>
  <si>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</si>
  <si>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</si>
  <si>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</si>
  <si>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</si>
  <si>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</si>
  <si>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</si>
  <si>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</si>
  <si>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</si>
  <si>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</si>
  <si>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</si>
  <si>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</si>
  <si>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</si>
  <si>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</si>
  <si>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</si>
  <si>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</si>
  <si>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</si>
  <si>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</si>
  <si>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</si>
  <si>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</si>
  <si>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</si>
  <si>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</si>
  <si>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</si>
  <si>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</si>
  <si>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</si>
  <si>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</si>
  <si>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</si>
  <si>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</si>
  <si>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</si>
  <si>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</si>
  <si>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</si>
  <si>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</si>
  <si>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</si>
  <si>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</si>
  <si>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</si>
  <si>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</si>
  <si>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</si>
  <si>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</si>
  <si>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</si>
  <si>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</si>
  <si>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</si>
  <si>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</si>
  <si>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</si>
  <si>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</si>
  <si>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</si>
  <si>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</si>
  <si>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</si>
  <si>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</si>
  <si>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</si>
  <si>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</si>
  <si>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</si>
  <si>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</si>
  <si>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</si>
  <si>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</si>
  <si>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</si>
  <si>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</si>
  <si>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</si>
  <si>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</si>
  <si>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</si>
  <si>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</si>
  <si>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</si>
  <si>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</si>
  <si>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</si>
  <si>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</si>
  <si>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</si>
  <si>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</si>
  <si>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</si>
  <si>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</si>
  <si>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</si>
  <si>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</si>
  <si>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</si>
  <si>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</si>
  <si>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</si>
  <si>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</si>
  <si>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</si>
  <si>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</si>
  <si>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</si>
  <si>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</si>
  <si>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</si>
  <si>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</si>
  <si>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</si>
  <si>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</si>
  <si>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</si>
  <si>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</si>
  <si>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</si>
  <si>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</si>
  <si>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</si>
  <si>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</si>
  <si>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</si>
  <si>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</si>
  <si>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</si>
  <si>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</si>
  <si>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</si>
  <si>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</si>
  <si>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</si>
  <si>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</si>
  <si>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</si>
  <si>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</si>
  <si>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</si>
  <si>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</si>
  <si>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</si>
  <si>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</si>
  <si>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</si>
  <si>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</si>
  <si>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</si>
  <si>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</si>
  <si>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</si>
  <si>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</si>
  <si>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</si>
  <si>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</si>
  <si>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</si>
  <si>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</si>
  <si>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</si>
  <si>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</si>
  <si>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</si>
  <si>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</si>
  <si>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</si>
  <si>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</si>
  <si>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</si>
  <si>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</si>
  <si>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</si>
  <si>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</si>
  <si>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</si>
  <si>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</si>
  <si>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</si>
  <si>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</si>
  <si>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</si>
  <si>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</si>
  <si>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</si>
  <si>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</si>
  <si>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</si>
  <si>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</si>
  <si>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</si>
  <si>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</si>
  <si>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</si>
  <si>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</si>
  <si>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</si>
  <si>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</si>
  <si>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</si>
  <si>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</si>
  <si>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</si>
  <si>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</si>
  <si>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</si>
  <si>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</si>
  <si>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</si>
  <si>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</si>
  <si>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</si>
  <si>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</si>
  <si>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</si>
  <si>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</si>
  <si>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</si>
  <si>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</si>
  <si>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</si>
  <si>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</si>
  <si>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</si>
  <si>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</si>
  <si>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</si>
  <si>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</si>
  <si>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</si>
  <si>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</si>
  <si>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</si>
  <si>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</si>
  <si>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</si>
  <si>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</si>
  <si>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</si>
  <si>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</si>
  <si>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</si>
  <si>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</si>
  <si>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</si>
  <si>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</si>
  <si>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</si>
  <si>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</si>
  <si>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</si>
  <si>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</si>
  <si>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</si>
  <si>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</si>
  <si>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</si>
  <si>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</si>
  <si>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</si>
  <si>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</si>
  <si>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</si>
  <si>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</si>
  <si>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</si>
  <si>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</si>
  <si>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</si>
  <si>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</si>
  <si>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</si>
  <si>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</si>
  <si>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</si>
  <si>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</si>
  <si>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</si>
  <si>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</si>
  <si>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</si>
  <si>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</si>
  <si>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</si>
  <si>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</si>
  <si>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</si>
  <si>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</si>
  <si>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</si>
  <si>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</si>
  <si>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</si>
  <si>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</si>
  <si>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</si>
  <si>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</si>
  <si>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</si>
  <si>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</si>
  <si>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</si>
  <si>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</si>
  <si>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</si>
  <si>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</si>
  <si>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</si>
  <si>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</si>
  <si>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</si>
  <si>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</si>
  <si>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</si>
  <si>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</si>
  <si>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</si>
  <si>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</si>
  <si>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</si>
  <si>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</si>
  <si>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</si>
  <si>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</si>
  <si>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</si>
  <si>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</si>
  <si>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</si>
  <si>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</si>
  <si>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</si>
  <si>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</si>
  <si>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</si>
  <si>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</si>
  <si>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</si>
  <si>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</si>
  <si>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</si>
  <si>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</si>
  <si>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</si>
  <si>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</si>
  <si>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</si>
  <si>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</si>
  <si>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</si>
  <si>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</si>
  <si>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</si>
  <si>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</si>
  <si>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</si>
  <si>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</si>
  <si>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</si>
  <si>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</si>
  <si>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</si>
  <si>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</si>
  <si>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</si>
  <si>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</si>
  <si>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</si>
  <si>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</si>
  <si>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</si>
  <si>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</si>
  <si>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</si>
  <si>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</si>
  <si>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</si>
  <si>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</si>
  <si>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</si>
  <si>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</si>
  <si>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</si>
  <si>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</si>
  <si>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</si>
  <si>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</si>
  <si>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</si>
  <si>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</si>
  <si>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</si>
  <si>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</si>
  <si>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</si>
  <si>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</si>
  <si>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</si>
  <si>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</si>
  <si>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</si>
  <si>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</si>
  <si>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</si>
  <si>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</si>
  <si>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</si>
  <si>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</si>
  <si>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</si>
  <si>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</si>
  <si>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</si>
  <si>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</si>
  <si>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</si>
  <si>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</si>
  <si>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</si>
  <si>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</si>
  <si>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</si>
  <si>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</si>
  <si>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</si>
  <si>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</si>
  <si>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</si>
  <si>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</si>
  <si>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</si>
  <si>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</si>
  <si>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</si>
  <si>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</si>
  <si>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</si>
  <si>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</si>
  <si>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</si>
  <si>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</si>
  <si>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</si>
  <si>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</si>
  <si>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</si>
  <si>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</si>
  <si>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</si>
  <si>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</si>
  <si>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</si>
  <si>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</si>
  <si>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</si>
  <si>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</si>
  <si>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</si>
  <si>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</si>
  <si>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</si>
  <si>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</si>
  <si>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</si>
  <si>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</si>
  <si>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</si>
  <si>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</si>
  <si>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</si>
  <si>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</si>
  <si>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</si>
  <si>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</si>
  <si>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</si>
  <si>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</si>
  <si>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</si>
  <si>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</si>
  <si>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</si>
  <si>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</si>
  <si>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</si>
  <si>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</si>
  <si>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</si>
  <si>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</si>
  <si>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</si>
  <si>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</si>
  <si>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</si>
  <si>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</si>
  <si>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</si>
  <si>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</si>
  <si>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</si>
  <si>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</si>
  <si>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</si>
  <si>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</si>
  <si>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</si>
  <si>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</si>
  <si>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</si>
  <si>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</si>
  <si>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</si>
  <si>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</si>
  <si>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</si>
  <si>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</si>
  <si>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</si>
  <si>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</si>
  <si>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</si>
  <si>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</si>
  <si>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</si>
  <si>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</si>
  <si>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</si>
  <si>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</si>
  <si>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</si>
  <si>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</si>
  <si>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</si>
  <si>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</si>
  <si>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</si>
  <si>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</si>
  <si>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</si>
  <si>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</si>
  <si>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</si>
  <si>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</si>
  <si>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</si>
  <si>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</si>
  <si>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</si>
  <si>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</si>
  <si>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</si>
  <si>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</si>
  <si>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</si>
  <si>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</si>
  <si>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</si>
  <si>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</si>
  <si>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</si>
  <si>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</si>
  <si>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</si>
  <si>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</si>
  <si>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</si>
  <si>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</si>
  <si>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</si>
  <si>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</si>
  <si>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</si>
  <si>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</si>
  <si>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</si>
  <si>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</si>
  <si>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</si>
  <si>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</si>
  <si>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</si>
  <si>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</si>
  <si>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</si>
  <si>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</si>
  <si>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</si>
  <si>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</si>
  <si>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</si>
  <si>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</si>
  <si>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</si>
  <si>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</si>
  <si>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</si>
  <si>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</si>
  <si>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</si>
  <si>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</si>
  <si>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</si>
  <si>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</si>
  <si>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</si>
  <si>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</si>
  <si>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</si>
  <si>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</si>
  <si>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</si>
  <si>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</si>
  <si>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</si>
  <si>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</si>
  <si>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</si>
  <si>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</si>
  <si>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</si>
  <si>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</si>
  <si>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</si>
  <si>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</si>
  <si>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</si>
  <si>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</si>
  <si>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</si>
  <si>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</si>
  <si>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</si>
  <si>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</si>
  <si>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</si>
  <si>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</si>
  <si>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</si>
  <si>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</si>
  <si>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</si>
  <si>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</si>
  <si>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</si>
  <si>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</si>
  <si>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</si>
  <si>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</si>
  <si>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</si>
  <si>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</si>
  <si>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</si>
  <si>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</si>
  <si>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</si>
  <si>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</si>
  <si>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</si>
  <si>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</si>
  <si>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</si>
  <si>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</si>
  <si>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</si>
  <si>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</si>
  <si>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</si>
  <si>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</si>
  <si>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</si>
  <si>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</si>
  <si>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</si>
  <si>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</si>
  <si>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</si>
  <si>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</si>
  <si>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</si>
  <si>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</si>
  <si>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</si>
  <si>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</si>
  <si>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</si>
  <si>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</si>
  <si>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</si>
  <si>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</si>
  <si>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</si>
  <si>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</si>
  <si>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</si>
  <si>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</si>
  <si>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</si>
  <si>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</si>
  <si>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</si>
  <si>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</si>
  <si>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</si>
  <si>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</si>
  <si>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</si>
  <si>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</si>
  <si>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</si>
  <si>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</si>
  <si>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</si>
  <si>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</si>
  <si>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</si>
  <si>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</si>
  <si>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</si>
  <si>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</si>
  <si>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</si>
  <si>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</si>
  <si>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</si>
  <si>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</si>
  <si>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</si>
  <si>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</si>
  <si>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</si>
  <si>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</si>
  <si>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</si>
  <si>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</si>
  <si>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</si>
  <si>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</si>
  <si>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</si>
  <si>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</si>
  <si>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</si>
  <si>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</si>
  <si>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</si>
  <si>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</si>
  <si>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</si>
  <si>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</si>
  <si>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</si>
  <si>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</si>
  <si>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</si>
  <si>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</si>
  <si>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</si>
  <si>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</si>
  <si>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</si>
  <si>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</si>
  <si>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</si>
  <si>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</si>
  <si>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</si>
  <si>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</si>
  <si>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</si>
  <si>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</si>
  <si>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</si>
  <si>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</si>
  <si>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</si>
  <si>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</si>
  <si>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</si>
  <si>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</si>
  <si>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</si>
  <si>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</si>
  <si>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</si>
  <si>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</si>
  <si>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</si>
  <si>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</si>
  <si>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</si>
  <si>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</si>
  <si>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</si>
  <si>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</si>
  <si>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</si>
  <si>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</si>
  <si>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</si>
  <si>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</si>
  <si>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</si>
  <si>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</si>
  <si>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</si>
  <si>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</si>
  <si>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</si>
  <si>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</si>
  <si>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</si>
  <si>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</si>
  <si>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</si>
  <si>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</si>
  <si>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</si>
  <si>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</si>
  <si>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</si>
  <si>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</si>
  <si>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</si>
  <si>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</si>
  <si>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</si>
  <si>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</si>
  <si>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</si>
  <si>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</si>
  <si>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</si>
  <si>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</si>
  <si>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</si>
  <si>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</si>
  <si>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</si>
  <si>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</si>
  <si>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</si>
  <si>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</si>
  <si>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</si>
  <si>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</si>
  <si>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</si>
  <si>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</si>
  <si>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</si>
  <si>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</si>
  <si>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</si>
  <si>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</si>
  <si>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</si>
  <si>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</si>
  <si>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</si>
  <si>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</si>
  <si>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</si>
  <si>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</si>
  <si>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</si>
  <si>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</si>
  <si>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</si>
  <si>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</si>
  <si>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</si>
  <si>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</si>
  <si>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</si>
  <si>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</si>
  <si>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</si>
  <si>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</si>
  <si>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</si>
  <si>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</si>
  <si>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</si>
  <si>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</si>
  <si>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</si>
  <si>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</si>
  <si>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</si>
  <si>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</si>
  <si>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</si>
  <si>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</si>
  <si>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</si>
  <si>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</si>
  <si>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</si>
  <si>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</si>
  <si>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</si>
  <si>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</si>
  <si>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</si>
  <si>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</si>
  <si>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</si>
  <si>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</si>
  <si>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</si>
  <si>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</si>
  <si>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</si>
  <si>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</si>
  <si>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</si>
  <si>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</si>
  <si>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</si>
  <si>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</si>
  <si>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</si>
  <si>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</si>
  <si>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</si>
  <si>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</si>
  <si>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</si>
  <si>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</si>
  <si>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</si>
  <si>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</si>
  <si>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</si>
  <si>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</si>
  <si>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</si>
  <si>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</si>
  <si>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</si>
  <si>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</si>
  <si>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</si>
  <si>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</si>
  <si>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</si>
  <si>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</si>
  <si>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</si>
  <si>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</si>
  <si>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</si>
  <si>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</si>
  <si>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</si>
  <si>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</si>
  <si>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</si>
  <si>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</si>
  <si>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</si>
  <si>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</si>
  <si>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</si>
  <si>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</si>
  <si>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</si>
  <si>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</si>
  <si>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</si>
  <si>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</si>
  <si>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</si>
  <si>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</si>
  <si>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</si>
  <si>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</si>
  <si>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</si>
  <si>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</si>
  <si>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</si>
  <si>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</si>
  <si>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</si>
  <si>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</si>
  <si>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</si>
  <si>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</si>
  <si>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</si>
  <si>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</si>
  <si>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</si>
  <si>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</si>
  <si>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</si>
  <si>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</si>
  <si>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</si>
  <si>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</si>
  <si>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</si>
  <si>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</si>
  <si>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</si>
  <si>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</si>
  <si>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</si>
  <si>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</si>
  <si>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</si>
  <si>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</si>
  <si>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</si>
  <si>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</si>
  <si>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</si>
  <si>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</si>
  <si>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</si>
  <si>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</si>
  <si>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</si>
  <si>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</si>
  <si>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</si>
  <si>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</si>
  <si>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</si>
  <si>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</si>
  <si>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</si>
  <si>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</si>
  <si>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</si>
  <si>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</si>
  <si>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</si>
  <si>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</si>
  <si>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</si>
  <si>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</si>
  <si>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</si>
  <si>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</si>
  <si>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</si>
  <si>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</si>
  <si>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</si>
  <si>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</si>
  <si>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</si>
  <si>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</si>
  <si>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</si>
  <si>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</si>
  <si>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</si>
  <si>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</si>
  <si>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</si>
  <si>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</si>
  <si>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</si>
  <si>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</si>
  <si>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</si>
  <si>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</si>
  <si>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</si>
  <si>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</si>
  <si>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</si>
  <si>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</si>
  <si>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</si>
  <si>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</si>
  <si>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</si>
  <si>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</si>
  <si>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</si>
  <si>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</si>
  <si>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</si>
  <si>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</si>
  <si>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</si>
  <si>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</si>
  <si>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</si>
  <si>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</si>
  <si>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</si>
  <si>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</si>
  <si>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</si>
  <si>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</si>
  <si>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</si>
  <si>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</si>
  <si>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</si>
  <si>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</si>
  <si>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</si>
  <si>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</si>
  <si>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</si>
  <si>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</si>
  <si>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</si>
  <si>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</si>
  <si>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</si>
  <si>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</si>
  <si>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</si>
  <si>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</si>
  <si>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</si>
  <si>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</si>
  <si>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</si>
  <si>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</si>
  <si>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</si>
  <si>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</si>
  <si>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</si>
  <si>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</si>
  <si>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</si>
  <si>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</si>
  <si>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</si>
  <si>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</si>
  <si>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</si>
  <si>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</si>
  <si>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</si>
  <si>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</si>
  <si>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</si>
  <si>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</si>
  <si>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</si>
  <si>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</si>
  <si>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</si>
  <si>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</si>
  <si>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</si>
  <si>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</si>
  <si>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</si>
  <si>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</si>
  <si>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</si>
  <si>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</si>
  <si>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</si>
  <si>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</si>
  <si>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</si>
  <si>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</si>
  <si>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</si>
  <si>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</si>
  <si>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</si>
  <si>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</si>
  <si>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</si>
  <si>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</si>
  <si>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</si>
  <si>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</si>
  <si>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</si>
  <si>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</si>
  <si>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</si>
  <si>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</si>
  <si>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</si>
  <si>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</si>
  <si>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</si>
  <si>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</si>
  <si>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</si>
  <si>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</si>
  <si>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</si>
  <si>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</si>
  <si>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</si>
  <si>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</si>
  <si>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</si>
  <si>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</si>
  <si>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</si>
  <si>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</si>
  <si>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</si>
  <si>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</si>
  <si>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</si>
  <si>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</si>
  <si>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</si>
  <si>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</si>
  <si>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</si>
  <si>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</si>
  <si>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</si>
  <si>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</si>
  <si>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</si>
  <si>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</si>
  <si>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</si>
  <si>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</si>
  <si>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</si>
  <si>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</si>
  <si>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</si>
  <si>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</si>
  <si>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</si>
  <si>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</si>
  <si>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</si>
  <si>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</si>
  <si>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</si>
  <si>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</si>
  <si>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</si>
  <si>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</si>
  <si>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</si>
  <si>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</si>
  <si>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</si>
  <si>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</si>
  <si>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</si>
  <si>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</si>
  <si>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</si>
  <si>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</si>
  <si>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</si>
  <si>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</si>
  <si>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</si>
  <si>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</si>
  <si>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</si>
  <si>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</si>
  <si>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</si>
  <si>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</si>
  <si>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</si>
  <si>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</si>
  <si>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</si>
  <si>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</si>
  <si>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</si>
  <si>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</si>
  <si>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</si>
  <si>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</si>
  <si>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</si>
  <si>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</si>
  <si>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</si>
  <si>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</si>
  <si>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</si>
  <si>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</si>
  <si>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</si>
  <si>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</si>
  <si>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</si>
  <si>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</si>
  <si>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</si>
  <si>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</si>
  <si>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</si>
  <si>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</si>
  <si>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</si>
  <si>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</si>
  <si>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</si>
  <si>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</si>
  <si>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</si>
  <si>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</si>
  <si>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</si>
  <si>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</si>
  <si>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</si>
  <si>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</si>
  <si>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</si>
  <si>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</si>
  <si>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</si>
  <si>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</si>
  <si>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</si>
  <si>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</si>
  <si>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</si>
  <si>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</si>
  <si>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</si>
  <si>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</si>
  <si>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</si>
  <si>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</si>
  <si>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</si>
  <si>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</si>
  <si>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</si>
  <si>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</si>
  <si>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</si>
  <si>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</si>
  <si>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</si>
  <si>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</si>
  <si>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</si>
  <si>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</si>
  <si>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</si>
  <si>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</si>
  <si>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</si>
  <si>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</si>
  <si>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</si>
  <si>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</si>
  <si>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</si>
  <si>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</si>
  <si>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</si>
  <si>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</si>
  <si>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</si>
  <si>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</si>
  <si>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</si>
  <si>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</si>
  <si>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</si>
  <si>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</si>
  <si>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</si>
  <si>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</si>
  <si>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</si>
  <si>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</si>
  <si>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</si>
  <si>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</si>
  <si>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</si>
  <si>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</si>
  <si>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</si>
  <si>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</si>
  <si>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</si>
  <si>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</si>
  <si>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</si>
  <si>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</si>
  <si>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</si>
  <si>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</si>
  <si>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</si>
  <si>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</si>
  <si>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</si>
  <si>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</si>
  <si>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</si>
  <si>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</si>
  <si>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</si>
  <si>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</si>
  <si>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</si>
  <si>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</si>
  <si>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</si>
  <si>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</si>
  <si>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</si>
  <si>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</si>
  <si>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</si>
  <si>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</si>
  <si>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</si>
  <si>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</si>
  <si>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</si>
  <si>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</si>
  <si>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</si>
  <si>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</si>
  <si>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</si>
  <si>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</si>
  <si>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</si>
  <si>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</si>
  <si>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</si>
  <si>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</si>
  <si>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</si>
  <si>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</si>
  <si>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</si>
  <si>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</si>
  <si>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</si>
  <si>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</si>
  <si>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</si>
  <si>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</si>
  <si>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</si>
  <si>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</si>
  <si>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</si>
  <si>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</si>
  <si>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</si>
  <si>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</si>
  <si>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</si>
  <si>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</si>
  <si>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</si>
  <si>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</si>
  <si>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</si>
  <si>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</si>
  <si>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</si>
  <si>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</si>
  <si>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</si>
  <si>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</si>
  <si>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</si>
  <si>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</si>
  <si>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</si>
  <si>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</si>
  <si>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</si>
  <si>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</si>
  <si>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</si>
  <si>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</si>
  <si>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</si>
  <si>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</si>
  <si>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</si>
  <si>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</si>
  <si>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</si>
  <si>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</si>
  <si>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</si>
  <si>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</si>
  <si>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</si>
  <si>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</si>
  <si>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</si>
  <si>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</si>
  <si>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</si>
  <si>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</si>
  <si>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</si>
  <si>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</si>
  <si>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</si>
  <si>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</si>
  <si>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</si>
  <si>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</si>
  <si>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</si>
  <si>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</si>
  <si>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</si>
  <si>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</si>
  <si>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</si>
  <si>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</si>
  <si>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</si>
  <si>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</si>
  <si>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</si>
  <si>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</si>
  <si>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</si>
  <si>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</si>
  <si>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</si>
  <si>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</si>
  <si>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</si>
  <si>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</si>
  <si>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</si>
  <si>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</si>
  <si>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</si>
  <si>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</si>
  <si>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</si>
  <si>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</si>
  <si>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</si>
  <si>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</si>
  <si>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</si>
  <si>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</si>
  <si>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</si>
  <si>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</si>
  <si>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</si>
  <si>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</si>
  <si>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</si>
  <si>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</si>
  <si>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</si>
  <si>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</si>
  <si>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</si>
  <si>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</si>
  <si>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</si>
  <si>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</si>
  <si>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</si>
  <si>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</si>
  <si>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</si>
  <si>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</si>
  <si>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</si>
  <si>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</si>
  <si>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</si>
  <si>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</si>
  <si>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</si>
  <si>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</si>
  <si>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</si>
  <si>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</si>
  <si>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</si>
  <si>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</si>
  <si>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</si>
  <si>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</si>
  <si>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</si>
  <si>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</si>
  <si>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</si>
  <si>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</si>
  <si>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</si>
  <si>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</si>
  <si>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</si>
  <si>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</si>
  <si>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</si>
  <si>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</si>
  <si>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</si>
  <si>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</si>
  <si>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</si>
  <si>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</si>
  <si>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</si>
  <si>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</si>
  <si>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</si>
  <si>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</si>
  <si>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</si>
  <si>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</si>
  <si>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</si>
  <si>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</si>
  <si>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</si>
  <si>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</si>
  <si>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</si>
  <si>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</si>
  <si>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</si>
  <si>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</si>
  <si>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</si>
  <si>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</si>
  <si>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</si>
  <si>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</si>
  <si>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</si>
  <si>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</si>
  <si>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</si>
  <si>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</si>
  <si>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</si>
  <si>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</si>
  <si>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</si>
  <si>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</si>
  <si>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</si>
  <si>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</si>
  <si>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</si>
  <si>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</si>
  <si>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</si>
  <si>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</si>
  <si>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</si>
  <si>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</si>
  <si>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</si>
  <si>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</si>
  <si>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</si>
  <si>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</si>
  <si>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</si>
  <si>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</si>
  <si>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</si>
  <si>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</si>
  <si>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</si>
  <si>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</si>
  <si>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</si>
  <si>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</si>
  <si>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</si>
  <si>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</si>
  <si>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</si>
  <si>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</si>
  <si>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</si>
  <si>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</si>
  <si>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</si>
  <si>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</si>
  <si>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</si>
  <si>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</si>
  <si>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</si>
  <si>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</si>
  <si>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</si>
  <si>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</si>
  <si>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</si>
  <si>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</si>
  <si>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</si>
  <si>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</si>
  <si>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</si>
  <si>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</si>
  <si>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</si>
  <si>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</si>
  <si>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</si>
  <si>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</si>
  <si>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</si>
  <si>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</si>
  <si>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</si>
  <si>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</si>
  <si>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</si>
  <si>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</si>
  <si>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</si>
  <si>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</si>
  <si>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</si>
  <si>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</si>
  <si>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</si>
  <si>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</si>
  <si>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</si>
  <si>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</si>
  <si>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</si>
  <si>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</si>
  <si>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</si>
  <si>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</si>
  <si>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</si>
  <si>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</si>
  <si>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</si>
  <si>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</si>
  <si>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</si>
  <si>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</si>
  <si>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</si>
  <si>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</si>
  <si>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</si>
  <si>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</si>
  <si>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</si>
  <si>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</si>
  <si>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</si>
  <si>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</si>
  <si>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</si>
  <si>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</si>
  <si>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</si>
  <si>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</si>
  <si>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</si>
  <si>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</si>
  <si>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</si>
  <si>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</si>
  <si>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</si>
  <si>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</si>
  <si>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</si>
  <si>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</si>
  <si>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</si>
  <si>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</si>
  <si>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</si>
  <si>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</si>
  <si>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</si>
  <si>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</si>
  <si>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</si>
  <si>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</si>
  <si>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</si>
  <si>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</si>
  <si>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</si>
  <si>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</si>
  <si>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</si>
  <si>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</si>
  <si>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</si>
  <si>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</si>
  <si>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</si>
  <si>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</si>
  <si>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</si>
  <si>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</si>
  <si>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</si>
  <si>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</si>
  <si>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</si>
  <si>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</si>
  <si>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</si>
  <si>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</si>
  <si>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</si>
  <si>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</si>
  <si>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</si>
  <si>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</si>
  <si>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</si>
  <si>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</si>
  <si>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</si>
  <si>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</si>
  <si>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</si>
  <si>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</si>
  <si>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</si>
  <si>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</si>
  <si>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</si>
  <si>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</si>
  <si>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</si>
  <si>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</si>
  <si>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</si>
  <si>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</si>
  <si>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</si>
  <si>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</si>
  <si>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</si>
  <si>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</si>
  <si>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</si>
  <si>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</si>
  <si>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</si>
  <si>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</si>
  <si>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</si>
  <si>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</si>
  <si>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</si>
  <si>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</si>
  <si>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</si>
  <si>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</si>
  <si>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</si>
  <si>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</si>
  <si>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</si>
  <si>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</si>
  <si>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</si>
  <si>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</si>
  <si>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</si>
  <si>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</si>
  <si>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</si>
  <si>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</si>
  <si>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</si>
  <si>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</si>
  <si>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</si>
  <si>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</si>
  <si>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</si>
  <si>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</si>
  <si>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</si>
  <si>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</si>
  <si>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</si>
  <si>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</si>
  <si>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</si>
  <si>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</si>
  <si>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</si>
  <si>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</si>
  <si>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</si>
  <si>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</si>
  <si>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</si>
  <si>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</si>
  <si>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</si>
  <si>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</si>
  <si>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</si>
  <si>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</si>
  <si>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</si>
  <si>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</si>
  <si>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</si>
  <si>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</si>
  <si>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</si>
  <si>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</si>
  <si>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</si>
  <si>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</si>
  <si>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</si>
  <si>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</si>
  <si>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</si>
  <si>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</si>
  <si>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</si>
  <si>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</si>
  <si>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</si>
  <si>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</si>
  <si>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</si>
  <si>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</si>
  <si>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</si>
  <si>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</si>
  <si>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</si>
  <si>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</si>
  <si>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</si>
  <si>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</si>
  <si>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</si>
  <si>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</si>
  <si>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</si>
  <si>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</si>
  <si>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</si>
  <si>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</si>
  <si>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</si>
  <si>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</si>
  <si>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</si>
  <si>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</si>
  <si>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</si>
  <si>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</si>
  <si>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</si>
  <si>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</si>
  <si>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</si>
  <si>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</si>
  <si>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</si>
  <si>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</si>
  <si>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</si>
  <si>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</si>
  <si>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</si>
  <si>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</si>
  <si>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</si>
  <si>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</si>
  <si>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</si>
  <si>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</si>
  <si>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</si>
  <si>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</si>
  <si>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</si>
  <si>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</si>
  <si>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</si>
  <si>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</si>
  <si>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</si>
  <si>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</si>
  <si>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</si>
  <si>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</si>
  <si>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</si>
  <si>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</si>
  <si>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</si>
  <si>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</si>
  <si>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</si>
  <si>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</si>
  <si>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</si>
  <si>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</si>
  <si>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</si>
  <si>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</si>
  <si>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</si>
  <si>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</si>
  <si>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</si>
  <si>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</si>
  <si>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</si>
  <si>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</si>
  <si>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</si>
  <si>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</si>
  <si>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</si>
  <si>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</si>
  <si>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</si>
  <si>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</si>
  <si>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</si>
  <si>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</si>
  <si>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</si>
  <si>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</si>
  <si>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</si>
  <si>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</si>
  <si>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</si>
  <si>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</si>
  <si>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</si>
  <si>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</si>
  <si>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</si>
  <si>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</si>
  <si>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</si>
  <si>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</si>
  <si>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</si>
  <si>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</si>
  <si>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</si>
  <si>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</si>
  <si>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</si>
  <si>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</si>
  <si>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</si>
  <si>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</si>
  <si>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</si>
  <si>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</si>
  <si>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</si>
  <si>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</si>
  <si>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</si>
  <si>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</si>
  <si>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</si>
  <si>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</si>
  <si>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</si>
  <si>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</si>
  <si>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</si>
  <si>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</si>
  <si>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</si>
  <si>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</si>
  <si>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</si>
  <si>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</si>
  <si>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</si>
  <si>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</si>
  <si>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</si>
  <si>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</si>
  <si>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</si>
  <si>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</si>
  <si>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</si>
  <si>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</si>
  <si>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</si>
  <si>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</si>
  <si>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</si>
  <si>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</si>
  <si>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</si>
  <si>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</si>
  <si>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</si>
  <si>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</si>
  <si>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</si>
  <si>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</si>
  <si>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</si>
  <si>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</si>
  <si>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</si>
  <si>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</si>
  <si>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</si>
  <si>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</si>
  <si>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</si>
  <si>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</si>
  <si>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</si>
  <si>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</si>
  <si>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</si>
  <si>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</si>
  <si>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</si>
  <si>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</si>
  <si>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</si>
  <si>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</si>
  <si>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</si>
  <si>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</si>
  <si>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</si>
  <si>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</si>
  <si>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</si>
  <si>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</si>
  <si>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</si>
  <si>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</si>
  <si>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</si>
  <si>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</si>
  <si>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</si>
  <si>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</si>
  <si>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</si>
  <si>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</si>
  <si>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</si>
  <si>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</si>
  <si>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</si>
  <si>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</si>
  <si>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</si>
  <si>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</si>
  <si>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</si>
  <si>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</si>
  <si>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</si>
  <si>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</si>
  <si>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</si>
  <si>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</si>
  <si>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</si>
  <si>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</si>
  <si>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</si>
  <si>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</si>
  <si>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</si>
  <si>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</si>
  <si>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</si>
  <si>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</si>
  <si>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</si>
  <si>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</si>
  <si>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</si>
  <si>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</si>
  <si>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</si>
  <si>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</si>
  <si>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</si>
  <si>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</si>
  <si>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</si>
  <si>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</si>
  <si>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</si>
  <si>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</si>
  <si>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</si>
  <si>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</si>
  <si>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</si>
  <si>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</si>
  <si>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</si>
  <si>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</si>
  <si>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</si>
  <si>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</si>
  <si>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</si>
  <si>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</si>
  <si>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</si>
  <si>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</si>
  <si>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</si>
  <si>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</si>
  <si>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</si>
  <si>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</si>
  <si>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</si>
  <si>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</si>
  <si>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</si>
  <si>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</si>
  <si>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</si>
  <si>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</si>
  <si>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</si>
  <si>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</si>
  <si>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</si>
  <si>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</si>
  <si>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</si>
  <si>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</si>
  <si>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</si>
  <si>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</si>
  <si>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</si>
  <si>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</si>
  <si>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</si>
  <si>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</si>
  <si>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</si>
  <si>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</si>
  <si>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</si>
  <si>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</si>
  <si>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</si>
  <si>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</si>
  <si>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</si>
  <si>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</si>
  <si>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</si>
  <si>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</si>
  <si>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</si>
  <si>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</si>
  <si>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</si>
  <si>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</si>
  <si>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</si>
  <si>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</si>
  <si>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</si>
  <si>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</si>
  <si>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</si>
  <si>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</si>
  <si>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</si>
  <si>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</si>
  <si>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</si>
  <si>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</si>
  <si>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</si>
  <si>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</si>
  <si>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</si>
  <si>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</si>
  <si>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</si>
  <si>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</si>
  <si>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</si>
  <si>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</si>
  <si>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</si>
  <si>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</si>
  <si>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</si>
  <si>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</si>
  <si>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</si>
  <si>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</si>
  <si>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</si>
  <si>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</si>
  <si>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</si>
  <si>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</si>
  <si>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</si>
  <si>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</si>
  <si>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</si>
  <si>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</si>
  <si>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</si>
  <si>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</si>
  <si>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</si>
  <si>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</si>
  <si>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</si>
  <si>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</si>
  <si>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</si>
  <si>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</si>
  <si>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</si>
  <si>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</si>
  <si>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</si>
  <si>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</si>
  <si>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</si>
  <si>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</si>
  <si>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</si>
  <si>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</si>
  <si>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</si>
  <si>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</si>
  <si>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</si>
  <si>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</si>
  <si>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</si>
  <si>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</si>
  <si>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</si>
  <si>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</si>
  <si>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</si>
  <si>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</si>
  <si>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</si>
  <si>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</si>
  <si>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</si>
  <si>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</si>
  <si>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</si>
  <si>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</si>
  <si>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</si>
  <si>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</si>
  <si>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</si>
  <si>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</si>
  <si>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</si>
  <si>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</si>
  <si>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</si>
  <si>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</si>
  <si>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</si>
  <si>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</si>
  <si>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</si>
  <si>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</si>
  <si>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</si>
  <si>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</si>
  <si>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</si>
  <si>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</si>
  <si>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</si>
  <si>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</si>
  <si>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</si>
  <si>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</si>
  <si>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</si>
  <si>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</si>
  <si>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</si>
  <si>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</si>
  <si>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</si>
  <si>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</si>
  <si>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</si>
  <si>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</si>
  <si>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</si>
  <si>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</si>
  <si>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</si>
  <si>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</si>
  <si>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</si>
  <si>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</si>
  <si>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</si>
  <si>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</si>
  <si>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</si>
  <si>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</si>
  <si>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</si>
  <si>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</si>
  <si>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</si>
  <si>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</si>
  <si>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</si>
  <si>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</si>
  <si>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</si>
  <si>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</si>
  <si>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</si>
  <si>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</si>
  <si>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</si>
  <si>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</si>
  <si>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</si>
  <si>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</si>
  <si>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</si>
  <si>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</si>
  <si>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</si>
  <si>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</si>
  <si>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</si>
  <si>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</si>
  <si>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</si>
  <si>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</si>
  <si>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</si>
  <si>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</si>
  <si>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</si>
  <si>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</si>
  <si>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</si>
  <si>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</si>
  <si>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</si>
  <si>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</si>
  <si>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</si>
  <si>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</si>
  <si>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</si>
  <si>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</si>
  <si>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</si>
  <si>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</si>
  <si>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</si>
  <si>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</si>
  <si>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</si>
  <si>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</si>
  <si>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</si>
  <si>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</si>
  <si>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</si>
  <si>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</si>
  <si>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</si>
  <si>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</si>
  <si>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</si>
  <si>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</si>
  <si>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</si>
  <si>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</si>
  <si>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</si>
  <si>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</si>
  <si>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</si>
  <si>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</si>
  <si>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</si>
  <si>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</si>
  <si>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</si>
  <si>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</si>
  <si>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</si>
  <si>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</si>
  <si>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</si>
  <si>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</si>
  <si>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</si>
  <si>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</si>
  <si>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</si>
  <si>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</si>
  <si>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</si>
  <si>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</si>
  <si>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</si>
  <si>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</si>
  <si>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</si>
  <si>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</si>
  <si>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</si>
  <si>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</si>
  <si>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</si>
  <si>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</si>
  <si>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</si>
  <si>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</si>
  <si>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</si>
  <si>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</si>
  <si>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</si>
  <si>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</si>
  <si>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</si>
  <si>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</si>
  <si>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</si>
  <si>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</si>
  <si>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</si>
  <si>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</si>
  <si>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</si>
  <si>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</si>
  <si>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</si>
  <si>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</si>
  <si>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</si>
  <si>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</si>
  <si>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</si>
  <si>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</si>
  <si>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</si>
  <si>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</si>
  <si>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</si>
  <si>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</si>
  <si>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</si>
  <si>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</si>
  <si>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</si>
  <si>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</si>
  <si>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</si>
  <si>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</si>
  <si>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</si>
  <si>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</si>
  <si>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</si>
  <si>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</si>
  <si>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</si>
  <si>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</si>
  <si>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</si>
  <si>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</si>
  <si>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</si>
  <si>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</si>
  <si>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</si>
  <si>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</si>
  <si>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</si>
  <si>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</si>
  <si>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</si>
  <si>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</si>
  <si>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</si>
  <si>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</si>
  <si>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</si>
  <si>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</si>
  <si>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</si>
  <si>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</si>
  <si>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</si>
  <si>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</si>
  <si>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</si>
  <si>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</si>
  <si>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</si>
  <si>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</si>
  <si>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</si>
  <si>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</si>
  <si>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</si>
  <si>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</si>
  <si>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</si>
  <si>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</si>
  <si>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</si>
  <si>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</si>
  <si>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</si>
  <si>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</si>
  <si>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</si>
  <si>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</si>
  <si>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</si>
  <si>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</si>
  <si>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</si>
  <si>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</si>
  <si>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</si>
  <si>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</si>
  <si>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</si>
  <si>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</si>
  <si>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</si>
  <si>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</si>
  <si>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</si>
  <si>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</si>
  <si>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</si>
  <si>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</si>
  <si>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</si>
  <si>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</si>
  <si>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</si>
  <si>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</si>
  <si>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</si>
  <si>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</si>
  <si>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</si>
  <si>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</si>
  <si>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</si>
  <si>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</si>
  <si>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</si>
  <si>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</si>
  <si>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</si>
  <si>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</si>
  <si>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</si>
  <si>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</si>
  <si>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</si>
  <si>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</si>
  <si>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</si>
  <si>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</si>
  <si>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</si>
  <si>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</si>
  <si>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</si>
  <si>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</si>
  <si>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</si>
  <si>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</si>
  <si>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</si>
  <si>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</si>
  <si>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</si>
  <si>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</si>
  <si>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</si>
  <si>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</si>
  <si>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</si>
  <si>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</si>
  <si>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</si>
  <si>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</si>
  <si>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</si>
  <si>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</si>
  <si>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</si>
  <si>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</si>
  <si>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</si>
  <si>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</si>
  <si>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</si>
  <si>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</si>
  <si>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</si>
  <si>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</si>
  <si>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</si>
  <si>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</si>
  <si>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</si>
  <si>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</si>
  <si>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</si>
  <si>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</si>
  <si>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</si>
  <si>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</si>
  <si>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</si>
  <si>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</si>
  <si>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</si>
  <si>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</si>
  <si>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</si>
  <si>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</si>
  <si>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</si>
  <si>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</si>
  <si>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</si>
  <si>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</si>
  <si>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</si>
  <si>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</si>
  <si>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</si>
  <si>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</si>
  <si>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</si>
  <si>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</si>
  <si>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</si>
  <si>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</si>
  <si>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</si>
  <si>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</si>
  <si>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</si>
  <si>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</si>
  <si>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</si>
  <si>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</si>
  <si>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</si>
  <si>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</si>
  <si>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</si>
  <si>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</si>
  <si>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</si>
  <si>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</si>
  <si>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</si>
  <si>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</si>
  <si>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</si>
  <si>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</si>
  <si>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</si>
  <si>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</si>
  <si>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</si>
  <si>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</si>
  <si>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</si>
  <si>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</si>
  <si>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</si>
  <si>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</si>
  <si>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</si>
  <si>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</si>
  <si>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</si>
  <si>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</si>
  <si>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</si>
  <si>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</si>
  <si>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</si>
  <si>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</si>
  <si>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</si>
  <si>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</si>
  <si>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</si>
  <si>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</si>
  <si>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</si>
  <si>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</si>
  <si>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</si>
  <si>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</si>
  <si>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</si>
  <si>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</si>
  <si>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</si>
  <si>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</si>
  <si>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</si>
  <si>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</si>
  <si>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</si>
  <si>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</si>
  <si>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</si>
  <si>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</si>
  <si>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</si>
  <si>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</si>
  <si>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</si>
  <si>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</si>
  <si>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</si>
  <si>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</si>
  <si>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</si>
  <si>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</si>
  <si>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</si>
  <si>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</si>
  <si>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</si>
  <si>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</si>
  <si>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</si>
  <si>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</si>
  <si>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</si>
  <si>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</si>
  <si>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</si>
  <si>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</si>
  <si>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</si>
  <si>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</si>
  <si>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</si>
  <si>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</si>
  <si>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</si>
  <si>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</si>
  <si>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</si>
  <si>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</si>
  <si>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</si>
  <si>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</si>
  <si>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</si>
  <si>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</si>
  <si>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</si>
  <si>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</si>
  <si>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</si>
  <si>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</si>
  <si>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</si>
  <si>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</si>
  <si>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</si>
  <si>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</si>
  <si>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</si>
  <si>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</si>
  <si>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</si>
  <si>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</si>
  <si>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</si>
  <si>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</si>
  <si>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</si>
  <si>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</si>
  <si>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</si>
  <si>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</si>
  <si>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</si>
  <si>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</si>
  <si>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</si>
  <si>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</si>
  <si>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</si>
  <si>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</si>
  <si>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</si>
  <si>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</si>
  <si>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</si>
  <si>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</si>
  <si>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</si>
  <si>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</si>
  <si>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</si>
  <si>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</si>
  <si>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</si>
  <si>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</si>
  <si>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</si>
  <si>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</si>
  <si>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</si>
  <si>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</si>
  <si>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</si>
  <si>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</si>
  <si>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</si>
  <si>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</si>
  <si>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</si>
  <si>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</si>
  <si>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</si>
  <si>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</si>
  <si>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</si>
  <si>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</si>
  <si>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</si>
  <si>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</si>
  <si>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</si>
  <si>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</si>
  <si>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</si>
  <si>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</si>
  <si>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</si>
  <si>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</si>
  <si>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</si>
  <si>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</si>
  <si>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</si>
  <si>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</si>
  <si>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</si>
  <si>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</si>
  <si>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</si>
  <si>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</si>
  <si>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</si>
  <si>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</si>
  <si>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</si>
  <si>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</si>
  <si>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</si>
  <si>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</si>
  <si>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</si>
  <si>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</si>
  <si>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</si>
  <si>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</si>
  <si>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</si>
  <si>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</si>
  <si>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</si>
  <si>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</si>
  <si>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</si>
  <si>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</si>
  <si>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</si>
  <si>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</si>
  <si>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</si>
  <si>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</si>
  <si>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</si>
  <si>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</si>
  <si>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</si>
  <si>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</si>
  <si>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</si>
  <si>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</si>
  <si>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</si>
  <si>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</si>
  <si>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</si>
  <si>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</si>
  <si>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</si>
  <si>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</si>
  <si>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</si>
  <si>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</si>
  <si>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</si>
  <si>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</si>
  <si>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</si>
  <si>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</si>
  <si>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</si>
  <si>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</si>
  <si>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</si>
  <si>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</si>
  <si>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</si>
  <si>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</si>
  <si>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</si>
  <si>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</si>
  <si>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</si>
  <si>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</si>
  <si>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</si>
  <si>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</si>
  <si>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</si>
  <si>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</si>
  <si>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</si>
  <si>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</si>
  <si>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</si>
  <si>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</si>
  <si>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</si>
  <si>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</si>
  <si>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</si>
  <si>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</si>
  <si>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</si>
  <si>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</si>
  <si>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</si>
  <si>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</si>
  <si>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</si>
  <si>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</si>
  <si>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</si>
  <si>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</si>
  <si>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</si>
  <si>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</si>
  <si>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</si>
  <si>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</si>
  <si>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</si>
  <si>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</si>
  <si>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</si>
  <si>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</si>
  <si>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</si>
  <si>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</si>
  <si>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</si>
  <si>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</si>
  <si>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</si>
  <si>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</si>
  <si>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</si>
  <si>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</si>
  <si>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</si>
  <si>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</si>
  <si>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</si>
  <si>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</si>
  <si>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</si>
  <si>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</si>
  <si>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</si>
  <si>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</si>
  <si>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</si>
  <si>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</si>
  <si>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</si>
  <si>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</si>
  <si>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</si>
  <si>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</si>
  <si>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</si>
  <si>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</si>
  <si>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</si>
  <si>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</si>
  <si>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</si>
  <si>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</si>
  <si>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</si>
  <si>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</si>
  <si>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</si>
  <si>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</si>
  <si>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</si>
  <si>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</si>
  <si>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</si>
  <si>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</si>
  <si>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</si>
  <si>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</si>
  <si>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</si>
  <si>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</si>
  <si>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</si>
  <si>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</si>
  <si>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</si>
  <si>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</si>
  <si>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</si>
  <si>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</si>
  <si>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</si>
  <si>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</si>
  <si>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</si>
  <si>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</si>
  <si>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</si>
  <si>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</si>
  <si>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</si>
  <si>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</si>
  <si>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</si>
  <si>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</si>
  <si>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</si>
  <si>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</si>
  <si>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</si>
  <si>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</si>
  <si>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</si>
  <si>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</si>
  <si>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</si>
  <si>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</si>
  <si>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</si>
  <si>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</si>
  <si>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</si>
  <si>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</si>
  <si>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</si>
  <si>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</si>
  <si>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</si>
  <si>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</si>
  <si>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</si>
  <si>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</si>
  <si>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</si>
  <si>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</si>
  <si>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</si>
  <si>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</si>
  <si>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</si>
  <si>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</si>
  <si>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</si>
  <si>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</si>
  <si>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</si>
  <si>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</si>
  <si>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</si>
  <si>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</si>
  <si>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</si>
  <si>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</si>
  <si>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</si>
  <si>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</si>
  <si>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</si>
  <si>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</si>
  <si>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</si>
  <si>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</si>
  <si>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</si>
  <si>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</si>
  <si>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</si>
  <si>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</si>
  <si>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</si>
  <si>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</si>
  <si>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</si>
  <si>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</si>
  <si>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</si>
  <si>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</si>
  <si>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</si>
  <si>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</si>
  <si>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</si>
  <si>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</si>
  <si>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</si>
  <si>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</si>
  <si>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</si>
  <si>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</si>
  <si>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</si>
  <si>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</si>
  <si>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</si>
  <si>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</si>
  <si>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</si>
  <si>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</si>
  <si>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</si>
  <si>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</si>
  <si>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</si>
  <si>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</si>
  <si>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</si>
  <si>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</si>
  <si>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</si>
  <si>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</si>
  <si>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</si>
  <si>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</si>
  <si>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</si>
  <si>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</si>
  <si>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</si>
  <si>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</si>
  <si>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</si>
  <si>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</si>
  <si>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</si>
  <si>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</si>
  <si>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</si>
  <si>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</si>
  <si>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</si>
  <si>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</si>
  <si>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</si>
  <si>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</si>
  <si>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</si>
  <si>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</si>
  <si>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</si>
  <si>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</si>
  <si>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</si>
  <si>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</si>
  <si>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</si>
  <si>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</si>
  <si>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</si>
  <si>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</si>
  <si>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</si>
  <si>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</si>
  <si>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</si>
  <si>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</si>
  <si>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</si>
  <si>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</si>
  <si>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</si>
  <si>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</si>
  <si>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</si>
  <si>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</si>
  <si>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</si>
  <si>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</si>
  <si>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</si>
  <si>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</si>
  <si>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</si>
  <si>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</si>
  <si>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</si>
  <si>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</si>
  <si>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</si>
  <si>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</si>
  <si>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</si>
  <si>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</si>
  <si>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</si>
  <si>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</si>
  <si>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</si>
  <si>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</si>
  <si>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</si>
  <si>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</si>
  <si>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</si>
  <si>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</si>
  <si>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</si>
  <si>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</si>
  <si>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</si>
  <si>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</si>
  <si>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</si>
  <si>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</si>
  <si>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</si>
  <si>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</si>
  <si>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</si>
  <si>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</si>
  <si>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</si>
  <si>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</si>
  <si>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</si>
  <si>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</si>
  <si>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</si>
  <si>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</si>
  <si>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</si>
  <si>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</si>
  <si>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</si>
  <si>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</si>
  <si>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</si>
  <si>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</si>
  <si>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</si>
  <si>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</si>
  <si>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</si>
  <si>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</si>
  <si>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</si>
  <si>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</si>
  <si>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</si>
  <si>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</si>
  <si>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</si>
  <si>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</si>
  <si>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</si>
  <si>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</si>
  <si>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</si>
  <si>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</si>
  <si>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</si>
  <si>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</si>
  <si>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</si>
  <si>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</si>
  <si>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</si>
  <si>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</si>
  <si>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</si>
  <si>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</si>
  <si>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</si>
  <si>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</si>
  <si>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</si>
  <si>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</si>
  <si>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</si>
  <si>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</si>
  <si>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</si>
  <si>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</si>
  <si>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</si>
  <si>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</si>
  <si>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</si>
  <si>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</si>
  <si>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</si>
  <si>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</si>
  <si>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</si>
  <si>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</si>
  <si>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</si>
  <si>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</si>
  <si>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</si>
  <si>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</si>
  <si>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</si>
  <si>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</si>
  <si>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</si>
  <si>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</si>
  <si>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</si>
  <si>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</si>
  <si>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</si>
  <si>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</si>
  <si>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</si>
  <si>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</si>
  <si>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</si>
  <si>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</si>
  <si>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</si>
  <si>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</si>
  <si>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</si>
  <si>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</si>
  <si>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</si>
  <si>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</si>
  <si>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</si>
  <si>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</si>
  <si>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</si>
  <si>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</si>
  <si>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</si>
  <si>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</si>
  <si>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</si>
  <si>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</si>
  <si>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</si>
  <si>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</si>
  <si>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</si>
  <si>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</si>
  <si>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</si>
  <si>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</si>
  <si>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</si>
  <si>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</si>
  <si>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</si>
  <si>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</si>
  <si>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</si>
  <si>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</si>
  <si>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</si>
  <si>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</si>
  <si>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</si>
  <si>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</si>
  <si>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</si>
  <si>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</si>
  <si>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</si>
  <si>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</si>
  <si>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</si>
  <si>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</si>
  <si>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</si>
  <si>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</si>
  <si>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</si>
  <si>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</si>
  <si>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</si>
  <si>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</si>
  <si>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</si>
  <si>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</si>
  <si>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</si>
  <si>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</si>
  <si>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</si>
  <si>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</si>
  <si>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</si>
  <si>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</si>
  <si>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</si>
  <si>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</si>
  <si>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</si>
  <si>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</si>
  <si>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</si>
  <si>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</si>
  <si>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</si>
  <si>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</si>
  <si>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</si>
  <si>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</si>
  <si>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</si>
  <si>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</si>
  <si>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</si>
  <si>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</si>
  <si>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</si>
  <si>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</si>
  <si>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</si>
  <si>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</si>
  <si>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</si>
  <si>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</si>
  <si>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</si>
  <si>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</si>
  <si>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</si>
  <si>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</si>
  <si>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</si>
  <si>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</si>
  <si>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</si>
  <si>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</si>
  <si>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</si>
  <si>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</si>
  <si>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</si>
  <si>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</si>
  <si>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</si>
  <si>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</si>
  <si>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</si>
  <si>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</si>
  <si>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</si>
  <si>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</si>
  <si>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</si>
  <si>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</si>
  <si>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</si>
  <si>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</si>
  <si>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</si>
  <si>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</si>
  <si>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</si>
  <si>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</si>
  <si>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</si>
  <si>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</si>
  <si>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</si>
  <si>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</si>
  <si>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</si>
  <si>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</si>
  <si>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</si>
  <si>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</si>
  <si>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</si>
  <si>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</si>
  <si>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</si>
  <si>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</si>
  <si>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</si>
  <si>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</si>
  <si>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</si>
  <si>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</si>
  <si>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</si>
  <si>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</si>
  <si>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</si>
  <si>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</si>
  <si>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</si>
  <si>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</si>
  <si>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</si>
  <si>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</si>
  <si>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</si>
  <si>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</si>
  <si>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</si>
  <si>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</si>
  <si>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</si>
  <si>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</si>
  <si>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</si>
  <si>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</si>
  <si>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</si>
  <si>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</si>
  <si>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</si>
  <si>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</si>
  <si>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</si>
  <si>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</si>
  <si>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</si>
  <si>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</si>
  <si>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</si>
  <si>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</si>
  <si>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</si>
  <si>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</si>
  <si>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</si>
  <si>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</si>
  <si>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</si>
  <si>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</si>
  <si>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</si>
  <si>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</si>
  <si>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</si>
  <si>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</si>
  <si>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</si>
  <si>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</si>
  <si>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</si>
  <si>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</si>
  <si>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</si>
  <si>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</si>
  <si>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</si>
  <si>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</si>
  <si>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</si>
  <si>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</si>
  <si>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</si>
  <si>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</si>
  <si>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</si>
  <si>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</si>
  <si>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</si>
  <si>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</si>
  <si>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</si>
  <si>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</si>
  <si>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</si>
  <si>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</si>
  <si>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</si>
  <si>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</si>
  <si>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</si>
  <si>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</si>
  <si>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</si>
  <si>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</si>
  <si>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</si>
  <si>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</si>
  <si>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</si>
  <si>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</si>
  <si>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</si>
  <si>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</si>
  <si>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</si>
  <si>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</si>
  <si>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</si>
  <si>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</si>
  <si>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</si>
  <si>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</si>
  <si>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</si>
  <si>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</si>
  <si>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</si>
  <si>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</si>
  <si>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</si>
  <si>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</si>
  <si>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</si>
  <si>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</si>
  <si>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</si>
  <si>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</si>
  <si>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</si>
  <si>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</si>
  <si>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</si>
  <si>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</si>
  <si>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</si>
  <si>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</si>
  <si>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</si>
  <si>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</si>
  <si>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</si>
  <si>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</si>
  <si>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</si>
  <si>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</si>
  <si>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</si>
  <si>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</si>
  <si>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</si>
  <si>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</si>
  <si>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</si>
  <si>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</si>
  <si>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</si>
  <si>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</si>
  <si>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</si>
  <si>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</si>
  <si>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</si>
  <si>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</si>
  <si>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</si>
  <si>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</si>
  <si>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</si>
  <si>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</si>
  <si>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</si>
  <si>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</si>
  <si>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</si>
  <si>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</si>
  <si>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</si>
  <si>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</si>
  <si>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</si>
  <si>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</si>
  <si>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</si>
  <si>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</si>
  <si>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</si>
  <si>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</si>
  <si>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</si>
  <si>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</si>
  <si>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</si>
  <si>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</si>
  <si>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</si>
  <si>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</si>
  <si>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</si>
  <si>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</si>
  <si>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</si>
  <si>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</si>
  <si>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</si>
  <si>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</si>
  <si>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</si>
  <si>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</si>
  <si>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</si>
  <si>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</si>
  <si>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</si>
  <si>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</si>
  <si>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</si>
  <si>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</si>
  <si>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</si>
  <si>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</si>
  <si>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</si>
  <si>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</si>
  <si>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</si>
  <si>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</si>
  <si>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</si>
  <si>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</si>
  <si>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</si>
  <si>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</si>
  <si>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</si>
  <si>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</si>
  <si>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</si>
  <si>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</si>
  <si>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</si>
  <si>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</si>
  <si>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</si>
  <si>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</si>
  <si>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</si>
  <si>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</si>
  <si>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</si>
  <si>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</si>
  <si>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</si>
  <si>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</si>
  <si>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</si>
  <si>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</si>
  <si>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</si>
  <si>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</si>
  <si>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</si>
  <si>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</si>
  <si>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</si>
  <si>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</si>
  <si>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</si>
  <si>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</si>
  <si>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</si>
  <si>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</si>
  <si>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</si>
  <si>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</si>
  <si>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</si>
  <si>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</si>
  <si>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</si>
  <si>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</si>
  <si>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</si>
  <si>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</si>
  <si>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</si>
  <si>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</si>
  <si>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</si>
  <si>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</si>
  <si>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</si>
  <si>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</si>
  <si>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</si>
  <si>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</si>
  <si>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</si>
  <si>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</si>
  <si>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</si>
  <si>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</si>
  <si>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</si>
  <si>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</si>
  <si>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</si>
  <si>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</si>
  <si>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</si>
  <si>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</si>
  <si>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</si>
  <si>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</si>
  <si>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</si>
  <si>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</si>
  <si>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</si>
  <si>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</si>
  <si>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</si>
  <si>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</si>
  <si>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</si>
  <si>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</si>
  <si>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</si>
  <si>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</si>
  <si>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</si>
  <si>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</si>
  <si>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</si>
  <si>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</si>
  <si>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</si>
  <si>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</si>
  <si>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</si>
  <si>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</si>
  <si>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</si>
  <si>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</si>
  <si>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</si>
  <si>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</si>
  <si>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</si>
  <si>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</si>
  <si>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</si>
  <si>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</si>
  <si>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</si>
  <si>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</si>
  <si>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</si>
  <si>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</si>
  <si>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</si>
  <si>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</si>
  <si>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</si>
  <si>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</si>
  <si>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</si>
  <si>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</si>
  <si>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</si>
  <si>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</si>
  <si>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</si>
  <si>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</si>
  <si>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</si>
  <si>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</si>
  <si>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</si>
  <si>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</si>
  <si>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</si>
  <si>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</si>
  <si>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</si>
  <si>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</si>
  <si>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</si>
  <si>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</si>
  <si>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</si>
  <si>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</si>
  <si>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</si>
  <si>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</si>
  <si>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</si>
  <si>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</si>
  <si>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</si>
  <si>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</si>
  <si>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</si>
  <si>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</si>
  <si>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</si>
  <si>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</si>
  <si>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</si>
  <si>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</si>
  <si>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</si>
  <si>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</si>
  <si>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</si>
  <si>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</si>
  <si>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</si>
  <si>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</si>
  <si>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</si>
  <si>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</si>
  <si>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</si>
  <si>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</si>
  <si>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</si>
  <si>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</si>
  <si>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</si>
  <si>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</si>
  <si>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</si>
  <si>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</si>
  <si>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</si>
  <si>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</si>
  <si>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</si>
  <si>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</si>
  <si>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</si>
  <si>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</si>
  <si>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</si>
  <si>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</si>
  <si>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</si>
  <si>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</si>
  <si>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</si>
  <si>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</si>
  <si>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</si>
  <si>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</si>
  <si>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</si>
  <si>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</si>
  <si>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</si>
  <si>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</si>
  <si>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</si>
  <si>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</si>
  <si>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</si>
  <si>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</si>
  <si>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</si>
  <si>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</si>
  <si>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</si>
  <si>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</si>
  <si>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</si>
  <si>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</si>
  <si>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</si>
  <si>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</si>
  <si>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</si>
  <si>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</si>
  <si>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</si>
  <si>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</si>
  <si>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</si>
  <si>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</si>
  <si>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</si>
  <si>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</si>
  <si>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</si>
  <si>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</si>
  <si>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</si>
  <si>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</si>
  <si>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</si>
  <si>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</si>
  <si>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</si>
  <si>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</si>
  <si>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</si>
  <si>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</si>
  <si>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</si>
  <si>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</si>
  <si>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</si>
  <si>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</si>
  <si>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</si>
  <si>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</si>
  <si>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</si>
  <si>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</si>
  <si>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</si>
  <si>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</si>
  <si>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</si>
  <si>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</si>
  <si>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</si>
  <si>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</si>
  <si>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</si>
  <si>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</si>
  <si>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</si>
  <si>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</si>
  <si>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</si>
  <si>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</si>
  <si>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</si>
  <si>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</si>
  <si>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</si>
  <si>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</si>
  <si>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</si>
  <si>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</si>
  <si>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</si>
  <si>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</si>
  <si>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</si>
  <si>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</si>
  <si>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</si>
  <si>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</si>
  <si>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</si>
  <si>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</si>
  <si>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</si>
  <si>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</si>
  <si>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</si>
  <si>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</si>
  <si>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</si>
  <si>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</si>
  <si>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</si>
  <si>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</si>
  <si>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</si>
  <si>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</si>
  <si>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</si>
  <si>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</si>
  <si>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</si>
  <si>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</si>
  <si>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</si>
  <si>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</si>
  <si>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</si>
  <si>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</si>
  <si>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</si>
  <si>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</si>
  <si>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</si>
  <si>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</si>
  <si>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</si>
  <si>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</si>
  <si>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</si>
  <si>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</si>
  <si>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</si>
  <si>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</si>
  <si>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</si>
  <si>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</si>
  <si>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</si>
  <si>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</si>
  <si>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</si>
  <si>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</si>
  <si>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</si>
  <si>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</si>
  <si>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</si>
  <si>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</si>
  <si>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</si>
  <si>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</si>
  <si>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</si>
  <si>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</si>
  <si>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</si>
  <si>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</si>
  <si>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</si>
  <si>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</si>
  <si>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</si>
  <si>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</si>
  <si>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</si>
  <si>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</si>
  <si>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</si>
  <si>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</si>
  <si>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</si>
  <si>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</si>
  <si>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</si>
  <si>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</si>
  <si>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</si>
  <si>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</si>
  <si>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</si>
  <si>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</si>
  <si>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</si>
  <si>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</si>
  <si>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</si>
  <si>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</si>
  <si>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</si>
  <si>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</si>
  <si>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</si>
  <si>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</si>
  <si>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</si>
  <si>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</si>
  <si>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</si>
  <si>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</si>
  <si>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</si>
  <si>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</si>
  <si>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</si>
  <si>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</si>
  <si>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</si>
  <si>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</si>
  <si>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</si>
  <si>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</si>
  <si>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</si>
  <si>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</si>
  <si>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</si>
  <si>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</si>
  <si>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</si>
  <si>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</si>
  <si>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</si>
  <si>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</si>
  <si>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</si>
  <si>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</si>
  <si>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</si>
  <si>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</si>
  <si>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</si>
  <si>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</si>
  <si>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</si>
  <si>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</si>
  <si>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</si>
  <si>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</si>
  <si>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</si>
  <si>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</si>
  <si>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</si>
  <si>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</si>
  <si>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</si>
  <si>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</si>
  <si>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</si>
  <si>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</si>
  <si>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</si>
  <si>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</si>
  <si>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</si>
  <si>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</si>
  <si>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</si>
  <si>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</si>
  <si>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</si>
  <si>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</si>
  <si>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</si>
  <si>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</si>
  <si>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</si>
  <si>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</si>
  <si>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</si>
  <si>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</si>
  <si>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</si>
  <si>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</si>
  <si>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</si>
  <si>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</si>
  <si>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</si>
  <si>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</si>
  <si>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</si>
  <si>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</si>
  <si>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</si>
  <si>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</si>
  <si>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</si>
  <si>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</si>
  <si>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</si>
  <si>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</si>
  <si>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</si>
  <si>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</si>
  <si>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</si>
  <si>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</si>
  <si>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</si>
  <si>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</si>
  <si>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</si>
  <si>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</si>
  <si>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</si>
  <si>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</si>
  <si>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</si>
  <si>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</si>
  <si>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</si>
  <si>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</si>
  <si>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</si>
  <si>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</si>
  <si>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</si>
  <si>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</si>
  <si>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</si>
  <si>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</si>
  <si>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</si>
  <si>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</si>
  <si>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</si>
  <si>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</si>
  <si>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</si>
  <si>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</si>
  <si>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</si>
  <si>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</si>
  <si>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</si>
  <si>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</si>
  <si>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</si>
  <si>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</si>
  <si>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</si>
  <si>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</si>
  <si>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</si>
  <si>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</si>
  <si>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</si>
  <si>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</si>
  <si>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</si>
  <si>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</si>
  <si>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</si>
  <si>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</si>
  <si>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</si>
  <si>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</si>
  <si>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</si>
  <si>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</si>
  <si>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</si>
  <si>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</si>
  <si>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</si>
  <si>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</si>
  <si>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</si>
  <si>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</si>
  <si>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</si>
  <si>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</si>
  <si>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</si>
  <si>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</si>
  <si>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</si>
  <si>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</si>
  <si>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</si>
  <si>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</si>
  <si>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</si>
  <si>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</si>
  <si>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</si>
  <si>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</si>
  <si>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</si>
  <si>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</si>
  <si>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</si>
  <si>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</si>
  <si>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</si>
  <si>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</si>
  <si>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</si>
  <si>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</si>
  <si>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</si>
  <si>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</si>
  <si>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</si>
  <si>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</si>
  <si>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</si>
  <si>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</si>
  <si>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</si>
  <si>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</si>
  <si>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</si>
  <si>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</si>
  <si>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</si>
  <si>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</si>
  <si>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</si>
  <si>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</si>
  <si>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</si>
  <si>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</si>
  <si>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</si>
  <si>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</si>
  <si>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</si>
  <si>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</si>
  <si>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</si>
  <si>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</si>
  <si>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</si>
  <si>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</si>
  <si>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</si>
  <si>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</si>
  <si>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</si>
  <si>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</si>
  <si>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</si>
  <si>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</si>
  <si>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</si>
  <si>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</si>
  <si>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</si>
  <si>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</si>
  <si>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</si>
  <si>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</si>
  <si>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</si>
  <si>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</si>
  <si>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</si>
  <si>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</si>
  <si>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</si>
  <si>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</si>
  <si>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</si>
  <si>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</si>
  <si>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</si>
  <si>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</si>
  <si>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</si>
  <si>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</si>
  <si>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</si>
  <si>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</si>
  <si>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</si>
  <si>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</si>
  <si>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</si>
  <si>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</si>
  <si>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</si>
  <si>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</si>
  <si>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</si>
  <si>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</si>
  <si>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</si>
  <si>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</si>
  <si>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</si>
  <si>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</si>
  <si>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</si>
  <si>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</si>
  <si>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</si>
  <si>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</si>
  <si>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</si>
  <si>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</si>
  <si>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</si>
  <si>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</si>
  <si>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</si>
  <si>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</si>
  <si>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</si>
  <si>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</si>
  <si>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</si>
  <si>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</si>
  <si>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</si>
  <si>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</si>
  <si>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</si>
  <si>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</si>
  <si>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</si>
  <si>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</si>
  <si>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</si>
  <si>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</si>
  <si>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</si>
  <si>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</si>
  <si>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</si>
  <si>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</si>
  <si>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</si>
  <si>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</si>
  <si>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</si>
  <si>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</si>
  <si>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</si>
  <si>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</si>
  <si>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</si>
  <si>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</si>
  <si>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</si>
  <si>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</si>
  <si>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</si>
  <si>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</si>
  <si>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</si>
  <si>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</si>
  <si>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</si>
  <si>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</si>
  <si>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</si>
  <si>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</si>
  <si>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</si>
  <si>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</si>
  <si>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</si>
  <si>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</si>
  <si>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</si>
  <si>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</si>
  <si>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</si>
  <si>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</si>
  <si>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</si>
  <si>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</si>
  <si>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</si>
  <si>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</si>
  <si>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</si>
  <si>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</si>
  <si>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</si>
  <si>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</si>
  <si>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</si>
  <si>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</si>
  <si>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</si>
  <si>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</si>
  <si>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</si>
  <si>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</si>
  <si>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</si>
  <si>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</si>
  <si>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</si>
  <si>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</si>
  <si>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</si>
  <si>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</si>
  <si>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</si>
  <si>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</si>
  <si>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</si>
  <si>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</si>
  <si>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</si>
  <si>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</si>
  <si>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</si>
  <si>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</si>
  <si>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</si>
  <si>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</si>
  <si>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</si>
  <si>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</si>
  <si>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</si>
  <si>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</si>
  <si>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</si>
  <si>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</si>
  <si>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</si>
  <si>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</si>
  <si>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</si>
  <si>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</si>
  <si>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</si>
  <si>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</si>
  <si>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</si>
  <si>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</si>
  <si>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</si>
  <si>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</si>
  <si>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</si>
  <si>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</si>
  <si>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</si>
  <si>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</si>
  <si>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</si>
  <si>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</si>
  <si>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</si>
  <si>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</si>
  <si>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</si>
  <si>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</si>
  <si>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</si>
  <si>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</si>
  <si>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</si>
  <si>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</si>
  <si>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</si>
  <si>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</si>
  <si>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</si>
  <si>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</si>
  <si>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</si>
  <si>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</si>
  <si>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</si>
  <si>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</si>
  <si>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</si>
  <si>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</si>
  <si>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</si>
  <si>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</si>
  <si>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</si>
  <si>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</si>
  <si>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</si>
  <si>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</si>
  <si>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</si>
  <si>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</si>
  <si>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</si>
  <si>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</si>
  <si>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</si>
  <si>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</si>
  <si>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</si>
  <si>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</si>
  <si>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</si>
  <si>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</si>
  <si>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</si>
  <si>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</si>
  <si>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</si>
  <si>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</si>
  <si>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</si>
  <si>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</si>
  <si>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</si>
  <si>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</si>
  <si>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</si>
  <si>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</si>
  <si>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</si>
  <si>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</si>
  <si>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</si>
  <si>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</si>
  <si>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</si>
  <si>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</si>
  <si>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</si>
  <si>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</si>
  <si>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</si>
  <si>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</si>
  <si>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</si>
  <si>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</si>
  <si>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</si>
  <si>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</si>
  <si>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</si>
  <si>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</si>
  <si>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</si>
  <si>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</si>
  <si>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</si>
  <si>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</si>
  <si>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</si>
  <si>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</si>
  <si>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</si>
  <si>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</si>
  <si>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</si>
  <si>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</si>
  <si>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</si>
  <si>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</si>
  <si>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</si>
  <si>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</si>
  <si>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</si>
  <si>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</si>
  <si>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</si>
  <si>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</si>
  <si>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</si>
  <si>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</si>
  <si>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</si>
  <si>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</si>
  <si>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</si>
  <si>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</si>
  <si>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</si>
  <si>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</si>
  <si>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</si>
  <si>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</si>
  <si>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</si>
  <si>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</si>
  <si>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</si>
  <si>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</si>
  <si>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</si>
  <si>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</si>
  <si>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</si>
  <si>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</si>
  <si>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</si>
  <si>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</si>
  <si>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</si>
  <si>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</si>
  <si>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</si>
  <si>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</si>
  <si>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</si>
  <si>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</si>
  <si>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</si>
  <si>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</si>
  <si>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</si>
  <si>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</si>
  <si>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</si>
  <si>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</si>
  <si>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</si>
  <si>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</si>
  <si>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</si>
  <si>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</si>
  <si>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</si>
  <si>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</si>
  <si>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</si>
  <si>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</si>
  <si>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</si>
  <si>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</si>
  <si>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</si>
  <si>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</si>
  <si>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</si>
  <si>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</si>
  <si>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</si>
  <si>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</si>
  <si>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</si>
  <si>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</si>
  <si>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</si>
  <si>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</si>
  <si>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</si>
  <si>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</si>
  <si>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</si>
  <si>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</si>
  <si>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</si>
  <si>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</si>
  <si>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</si>
  <si>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</si>
  <si>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</si>
  <si>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</si>
  <si>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</si>
  <si>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</si>
  <si>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</si>
  <si>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</si>
  <si>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</si>
  <si>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</si>
  <si>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</si>
  <si>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</si>
  <si>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</si>
  <si>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</si>
  <si>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</si>
  <si>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</si>
  <si>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</si>
  <si>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</si>
  <si>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</si>
  <si>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</si>
  <si>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</si>
  <si>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</si>
  <si>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</si>
  <si>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</si>
  <si>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</si>
  <si>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</si>
  <si>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</si>
  <si>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</si>
  <si>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</si>
  <si>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</si>
  <si>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</si>
  <si>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</si>
  <si>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</si>
  <si>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</si>
  <si>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</si>
  <si>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</si>
  <si>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</si>
  <si>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</si>
  <si>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</si>
  <si>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</si>
  <si>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</si>
  <si>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</si>
  <si>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</si>
  <si>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</si>
  <si>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</si>
  <si>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</si>
  <si>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</si>
  <si>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</si>
  <si>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</si>
  <si>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</si>
  <si>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</si>
  <si>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</si>
  <si>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</si>
  <si>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</si>
  <si>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</si>
  <si>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</si>
  <si>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</si>
  <si>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</si>
  <si>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</si>
  <si>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</si>
  <si>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</si>
  <si>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</si>
  <si>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</si>
  <si>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</si>
  <si>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</si>
  <si>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</si>
  <si>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</si>
  <si>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</si>
  <si>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</si>
  <si>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</si>
  <si>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</si>
  <si>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</si>
  <si>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</si>
  <si>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</si>
  <si>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</si>
  <si>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</si>
  <si>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</si>
  <si>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</si>
  <si>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</si>
  <si>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</si>
  <si>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</si>
  <si>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</si>
  <si>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</si>
  <si>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</si>
  <si>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</si>
  <si>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</si>
  <si>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</si>
  <si>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</si>
  <si>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</si>
  <si>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</si>
  <si>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</si>
  <si>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</si>
  <si>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</si>
  <si>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</si>
  <si>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</si>
  <si>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</si>
  <si>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</si>
  <si>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</si>
  <si>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</si>
  <si>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</si>
  <si>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</si>
  <si>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</si>
  <si>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</si>
  <si>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</si>
  <si>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</si>
  <si>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</si>
  <si>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</si>
  <si>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</si>
  <si>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</si>
  <si>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</si>
  <si>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</si>
  <si>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</si>
  <si>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</si>
  <si>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</si>
  <si>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</si>
  <si>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</si>
  <si>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</si>
  <si>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</si>
  <si>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</si>
  <si>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</si>
  <si>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</si>
  <si>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</si>
  <si>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</si>
  <si>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</si>
  <si>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</si>
  <si>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</si>
  <si>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</si>
  <si>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</si>
  <si>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</si>
  <si>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</si>
  <si>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</si>
  <si>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</si>
  <si>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</si>
  <si>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</si>
  <si>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</si>
  <si>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</si>
  <si>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</si>
  <si>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</si>
  <si>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</si>
  <si>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</si>
  <si>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</si>
  <si>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</si>
  <si>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</si>
  <si>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</si>
  <si>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</si>
  <si>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</si>
  <si>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</si>
  <si>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</si>
  <si>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</si>
  <si>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</si>
  <si>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</si>
  <si>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</si>
  <si>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</si>
  <si>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</si>
  <si>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</si>
  <si>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</si>
  <si>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</si>
  <si>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</si>
  <si>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</si>
  <si>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</si>
  <si>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</si>
  <si>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</si>
  <si>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</si>
  <si>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</si>
  <si>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</si>
  <si>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</si>
  <si>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</si>
  <si>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</si>
  <si>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</si>
  <si>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</si>
  <si>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</si>
  <si>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</si>
  <si>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</si>
  <si>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</si>
  <si>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</si>
  <si>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</si>
  <si>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</si>
  <si>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</si>
  <si>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</si>
  <si>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</si>
  <si>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</si>
  <si>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</si>
  <si>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</si>
  <si>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</si>
  <si>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</si>
  <si>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</si>
  <si>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</si>
  <si>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</si>
  <si>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</si>
  <si>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</si>
  <si>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</si>
  <si>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</si>
  <si>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</si>
  <si>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</si>
  <si>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</si>
  <si>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</si>
  <si>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</si>
  <si>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</si>
  <si>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</si>
  <si>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</si>
  <si>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</si>
  <si>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</si>
  <si>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</si>
  <si>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</si>
  <si>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</si>
  <si>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</si>
  <si>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</si>
  <si>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</si>
  <si>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</si>
  <si>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</si>
  <si>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</si>
  <si>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</si>
  <si>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</si>
  <si>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</si>
  <si>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</si>
  <si>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</si>
  <si>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</si>
  <si>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</si>
  <si>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</si>
  <si>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</si>
  <si>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</si>
  <si>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</si>
  <si>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</si>
  <si>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</si>
  <si>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</si>
  <si>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</si>
  <si>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</si>
  <si>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</si>
  <si>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</si>
  <si>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</si>
  <si>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</si>
  <si>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</si>
  <si>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</si>
  <si>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</si>
  <si>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</si>
  <si>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</si>
  <si>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</si>
  <si>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</si>
  <si>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</si>
  <si>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</si>
  <si>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</si>
  <si>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</si>
  <si>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</si>
  <si>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</si>
  <si>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</si>
  <si>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</si>
  <si>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</si>
  <si>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</si>
  <si>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</si>
  <si>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</si>
  <si>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</si>
  <si>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</si>
  <si>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</si>
  <si>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</si>
  <si>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</si>
  <si>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</si>
  <si>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</si>
  <si>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</si>
  <si>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</si>
  <si>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</si>
  <si>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</si>
  <si>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</si>
  <si>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</si>
  <si>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</si>
  <si>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</si>
  <si>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</si>
  <si>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</si>
  <si>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</si>
  <si>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</si>
  <si>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</si>
  <si>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</si>
  <si>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</si>
  <si>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</si>
  <si>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</si>
  <si>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</si>
  <si>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</si>
  <si>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</si>
  <si>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</si>
  <si>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</si>
  <si>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</si>
  <si>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</si>
  <si>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</si>
  <si>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</si>
  <si>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</si>
  <si>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</si>
  <si>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</si>
  <si>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</si>
  <si>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</si>
  <si>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</si>
  <si>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</si>
  <si>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</si>
  <si>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</si>
  <si>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</si>
  <si>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</si>
  <si>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</si>
  <si>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</si>
  <si>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</si>
  <si>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</si>
  <si>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</si>
  <si>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</si>
  <si>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</si>
  <si>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</si>
  <si>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</si>
  <si>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</si>
  <si>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</si>
  <si>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</si>
  <si>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</si>
  <si>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</si>
  <si>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</si>
  <si>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</si>
  <si>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</si>
  <si>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</si>
  <si>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</si>
  <si>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</si>
  <si>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</si>
  <si>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</si>
  <si>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</si>
  <si>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</si>
  <si>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</si>
  <si>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</si>
  <si>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</si>
  <si>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</si>
  <si>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</si>
  <si>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</si>
  <si>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</si>
  <si>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</si>
  <si>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</si>
  <si>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</si>
  <si>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</si>
  <si>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</si>
  <si>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</si>
  <si>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</si>
  <si>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</si>
  <si>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</si>
  <si>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</si>
  <si>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</si>
  <si>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</si>
  <si>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</si>
  <si>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</si>
  <si>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</si>
  <si>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</si>
  <si>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</si>
  <si>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</si>
  <si>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</si>
  <si>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</si>
  <si>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</si>
  <si>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</si>
  <si>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</si>
  <si>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</si>
  <si>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</si>
  <si>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</si>
  <si>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</si>
  <si>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</si>
  <si>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</si>
  <si>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</si>
  <si>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</si>
  <si>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</si>
  <si>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</si>
  <si>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</si>
  <si>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</si>
  <si>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</si>
  <si>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</si>
  <si>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</si>
  <si>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</si>
  <si>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</si>
  <si>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</si>
  <si>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</si>
  <si>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</si>
  <si>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</si>
  <si>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</si>
  <si>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</si>
  <si>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</si>
  <si>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</si>
  <si>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</si>
  <si>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</si>
  <si>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</si>
  <si>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</si>
  <si>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</si>
  <si>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</si>
  <si>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</si>
  <si>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</si>
  <si>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</si>
  <si>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</si>
  <si>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</si>
  <si>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</si>
  <si>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</si>
  <si>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</si>
  <si>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</si>
  <si>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</si>
  <si>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</si>
  <si>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</si>
  <si>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</si>
  <si>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</si>
  <si>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</si>
  <si>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</si>
  <si>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</si>
  <si>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</si>
  <si>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</si>
  <si>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</si>
  <si>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</si>
  <si>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</si>
  <si>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</si>
  <si>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</si>
  <si>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</si>
  <si>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</si>
  <si>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</si>
  <si>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</si>
  <si>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</si>
  <si>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</si>
  <si>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</si>
  <si>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</si>
  <si>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</si>
  <si>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</si>
  <si>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</si>
  <si>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</si>
  <si>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</si>
  <si>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</si>
  <si>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</si>
  <si>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</si>
  <si>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</si>
  <si>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</si>
  <si>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</si>
  <si>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</si>
  <si>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</si>
  <si>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</si>
  <si>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</si>
  <si>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</si>
  <si>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</si>
  <si>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</si>
  <si>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</si>
  <si>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</si>
  <si>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</si>
  <si>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</si>
  <si>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</si>
  <si>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</si>
  <si>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</si>
  <si>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</si>
  <si>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</si>
  <si>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</si>
  <si>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</si>
  <si>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</si>
  <si>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</si>
  <si>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</si>
  <si>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</si>
  <si>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</si>
  <si>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</si>
  <si>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</si>
  <si>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</si>
  <si>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</si>
  <si>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</si>
  <si>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</si>
  <si>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</si>
  <si>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</si>
  <si>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</si>
  <si>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</si>
  <si>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</si>
  <si>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</si>
  <si>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</si>
  <si>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</si>
  <si>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</si>
  <si>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</si>
  <si>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</si>
  <si>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</si>
  <si>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</si>
  <si>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</si>
  <si>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</si>
  <si>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</si>
  <si>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</si>
  <si>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</si>
  <si>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</si>
  <si>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</si>
  <si>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</si>
  <si>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</si>
  <si>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</si>
  <si>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</si>
  <si>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</si>
  <si>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</si>
  <si>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</si>
  <si>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</si>
  <si>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</si>
  <si>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</si>
  <si>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</si>
  <si>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</si>
  <si>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</si>
  <si>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</si>
  <si>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</si>
  <si>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</si>
  <si>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</si>
  <si>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</si>
  <si>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</si>
  <si>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</si>
  <si>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</si>
  <si>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</si>
  <si>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</si>
  <si>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</si>
  <si>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</si>
  <si>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</si>
  <si>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</si>
  <si>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</si>
  <si>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</si>
  <si>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</si>
  <si>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</si>
  <si>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</si>
  <si>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</si>
  <si>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</si>
  <si>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</si>
  <si>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</si>
  <si>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</si>
  <si>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</si>
  <si>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</si>
  <si>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</si>
  <si>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</si>
  <si>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</si>
  <si>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</si>
  <si>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</si>
  <si>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</si>
  <si>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</si>
  <si>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</si>
  <si>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</si>
  <si>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</si>
  <si>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</si>
  <si>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</si>
  <si>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</si>
  <si>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</si>
  <si>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</si>
  <si>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</si>
  <si>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</si>
  <si>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</si>
  <si>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</si>
  <si>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</si>
  <si>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</si>
  <si>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</si>
  <si>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</si>
  <si>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</si>
  <si>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</si>
  <si>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</si>
  <si>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</si>
  <si>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</si>
  <si>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</si>
  <si>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</si>
  <si>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</si>
  <si>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</si>
  <si>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</si>
  <si>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</si>
  <si>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</si>
  <si>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</si>
  <si>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</si>
  <si>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</si>
  <si>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</si>
  <si>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</si>
  <si>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</si>
  <si>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</si>
  <si>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</si>
  <si>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</si>
  <si>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</si>
  <si>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</si>
  <si>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</si>
  <si>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</si>
  <si>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</si>
  <si>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</si>
  <si>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</si>
  <si>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</si>
  <si>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</si>
  <si>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</si>
  <si>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</si>
  <si>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</si>
  <si>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</si>
  <si>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</si>
  <si>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</si>
  <si>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</si>
  <si>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</si>
  <si>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</si>
  <si>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</si>
  <si>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</si>
  <si>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</si>
  <si>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</si>
  <si>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</si>
  <si>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</si>
  <si>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</si>
  <si>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</si>
  <si>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</si>
  <si>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</si>
  <si>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</si>
  <si>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</si>
  <si>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</si>
  <si>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</si>
  <si>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</si>
  <si>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</si>
  <si>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</si>
  <si>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</si>
  <si>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</si>
  <si>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</si>
  <si>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</si>
  <si>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</si>
  <si>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</si>
  <si>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</si>
  <si>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</si>
  <si>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</si>
  <si>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</si>
  <si>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</si>
  <si>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</si>
  <si>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</si>
  <si>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</si>
  <si>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</si>
  <si>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</si>
  <si>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</si>
  <si>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</si>
  <si>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</si>
  <si>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</si>
  <si>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</si>
  <si>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</si>
  <si>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</si>
  <si>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</si>
  <si>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</si>
  <si>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</si>
  <si>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</si>
  <si>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</si>
  <si>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</si>
  <si>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</si>
  <si>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</si>
  <si>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</si>
  <si>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</si>
  <si>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</si>
  <si>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</si>
  <si>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</si>
  <si>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</si>
  <si>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</si>
  <si>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</si>
  <si>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</si>
  <si>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</si>
  <si>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</si>
  <si>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</si>
  <si>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</si>
  <si>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</si>
  <si>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</si>
  <si>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</si>
  <si>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</si>
  <si>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</si>
  <si>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</si>
  <si>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</si>
  <si>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</si>
  <si>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</si>
  <si>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</si>
  <si>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</si>
  <si>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</si>
  <si>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</si>
  <si>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</si>
  <si>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</si>
  <si>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</si>
  <si>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</si>
  <si>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</si>
  <si>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</si>
  <si>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</si>
  <si>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</si>
  <si>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</si>
  <si>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</si>
  <si>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</si>
  <si>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</si>
  <si>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</si>
  <si>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</si>
  <si>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</si>
  <si>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</si>
  <si>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</si>
  <si>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</si>
  <si>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</si>
  <si>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</si>
  <si>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</si>
  <si>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</si>
  <si>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</si>
  <si>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</si>
  <si>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</si>
  <si>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</si>
  <si>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</si>
  <si>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</si>
  <si>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</si>
  <si>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</si>
  <si>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</si>
  <si>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</si>
  <si>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</si>
  <si>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</si>
  <si>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</si>
  <si>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</si>
  <si>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</si>
  <si>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</si>
  <si>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</si>
  <si>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</si>
  <si>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</si>
  <si>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</si>
  <si>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</si>
  <si>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</si>
  <si>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</si>
  <si>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</si>
  <si>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</si>
  <si>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</si>
  <si>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</si>
  <si>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</si>
  <si>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</si>
  <si>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</si>
  <si>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</si>
  <si>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</si>
  <si>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</si>
  <si>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</si>
  <si>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</si>
  <si>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</si>
  <si>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</si>
  <si>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</si>
  <si>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</si>
  <si>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</si>
  <si>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</si>
  <si>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</si>
  <si>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</si>
  <si>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</si>
  <si>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</si>
  <si>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</si>
  <si>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</si>
  <si>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</si>
  <si>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</si>
  <si>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</si>
  <si>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</si>
  <si>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</si>
  <si>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</si>
  <si>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</si>
  <si>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</si>
  <si>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</si>
  <si>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</si>
  <si>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</si>
  <si>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</si>
  <si>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</si>
  <si>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</si>
  <si>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</si>
  <si>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</si>
  <si>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</si>
  <si>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</si>
  <si>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</si>
  <si>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</si>
  <si>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</si>
  <si>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</si>
  <si>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</si>
  <si>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</si>
  <si>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</si>
  <si>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</si>
  <si>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</si>
  <si>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</si>
  <si>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</si>
  <si>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</si>
  <si>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</si>
  <si>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</si>
  <si>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</si>
  <si>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</si>
  <si>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</si>
  <si>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</si>
  <si>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</si>
  <si>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</si>
  <si>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</si>
  <si>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</si>
  <si>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</si>
  <si>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</si>
  <si>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</si>
  <si>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</si>
  <si>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</si>
  <si>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</si>
  <si>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</si>
  <si>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</si>
  <si>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</si>
  <si>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</si>
  <si>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</si>
  <si>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</si>
  <si>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</si>
  <si>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</si>
  <si>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</si>
  <si>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</si>
  <si>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</si>
  <si>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</si>
  <si>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</si>
  <si>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</si>
  <si>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</si>
  <si>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</si>
  <si>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</si>
  <si>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</si>
  <si>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</si>
  <si>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</si>
  <si>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</si>
  <si>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</si>
  <si>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</si>
  <si>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</si>
  <si>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</si>
  <si>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</si>
  <si>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</si>
  <si>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</si>
  <si>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</si>
  <si>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</si>
  <si>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</si>
  <si>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</si>
  <si>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</si>
  <si>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</si>
  <si>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</si>
  <si>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</si>
  <si>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</si>
  <si>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</si>
  <si>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</si>
  <si>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</si>
  <si>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</si>
  <si>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</si>
  <si>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</si>
  <si>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</si>
  <si>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</si>
  <si>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</si>
  <si>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</si>
  <si>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</si>
  <si>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</si>
  <si>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</si>
  <si>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</si>
  <si>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</si>
  <si>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</si>
  <si>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</si>
  <si>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</si>
  <si>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</si>
  <si>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</si>
  <si>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</si>
  <si>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</si>
  <si>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</si>
  <si>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</si>
  <si>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</si>
  <si>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</si>
  <si>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</si>
  <si>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</si>
  <si>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</si>
  <si>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</si>
  <si>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</si>
  <si>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</si>
  <si>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</si>
  <si>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</si>
  <si>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</si>
  <si>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</si>
  <si>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</si>
  <si>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</si>
  <si>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</si>
  <si>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</si>
  <si>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</si>
  <si>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</si>
  <si>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</si>
  <si>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</si>
  <si>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</si>
  <si>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</si>
  <si>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</si>
  <si>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</si>
  <si>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</si>
  <si>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</si>
  <si>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</si>
  <si>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</si>
  <si>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</si>
  <si>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</si>
  <si>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</si>
  <si>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</si>
  <si>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</si>
  <si>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</si>
  <si>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</si>
  <si>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</si>
  <si>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</si>
  <si>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</si>
  <si>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</si>
  <si>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</si>
  <si>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</si>
  <si>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</si>
  <si>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</si>
  <si>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</si>
  <si>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</si>
  <si>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</si>
  <si>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</si>
  <si>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</si>
  <si>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</si>
  <si>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</si>
  <si>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</si>
  <si>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</si>
  <si>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</si>
  <si>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</si>
  <si>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</si>
  <si>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</si>
  <si>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</si>
  <si>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</si>
  <si>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</si>
  <si>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</si>
  <si>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</si>
  <si>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</si>
  <si>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</si>
  <si>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</si>
  <si>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</si>
  <si>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</si>
  <si>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</si>
  <si>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</si>
  <si>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</si>
  <si>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</si>
  <si>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</si>
  <si>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</si>
  <si>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</si>
  <si>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</si>
  <si>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</si>
  <si>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</si>
  <si>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</si>
  <si>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</si>
  <si>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</si>
  <si>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</si>
  <si>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</si>
  <si>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</si>
  <si>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</si>
  <si>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</si>
  <si>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</si>
  <si>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</si>
  <si>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</si>
  <si>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</si>
  <si>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</si>
  <si>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</si>
  <si>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</si>
  <si>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</si>
  <si>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</si>
  <si>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</si>
  <si>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</si>
  <si>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</si>
  <si>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</si>
  <si>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</si>
  <si>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</si>
  <si>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</si>
  <si>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</si>
  <si>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</si>
  <si>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</si>
  <si>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</si>
  <si>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</si>
  <si>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</si>
  <si>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</si>
  <si>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</si>
  <si>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</si>
  <si>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</si>
  <si>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</si>
  <si>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</si>
  <si>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</si>
  <si>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</si>
  <si>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</si>
  <si>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</si>
  <si>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</si>
  <si>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</si>
  <si>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</si>
  <si>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</si>
  <si>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</si>
  <si>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</si>
  <si>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</si>
  <si>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</si>
  <si>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</si>
  <si>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</si>
  <si>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</si>
  <si>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</si>
  <si>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</si>
  <si>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</si>
  <si>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</si>
  <si>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</si>
  <si>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</si>
  <si>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</si>
  <si>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</si>
  <si>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</si>
  <si>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</si>
  <si>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</si>
  <si>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</si>
  <si>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</si>
  <si>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</si>
  <si>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</si>
  <si>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</si>
  <si>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</si>
  <si>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</si>
  <si>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</si>
  <si>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</si>
  <si>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</si>
  <si>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</si>
  <si>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</si>
  <si>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</si>
  <si>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</si>
  <si>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</si>
  <si>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</si>
  <si>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</si>
  <si>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</si>
  <si>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</si>
  <si>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</si>
  <si>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</si>
  <si>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</si>
  <si>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</si>
  <si>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</si>
  <si>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</si>
  <si>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</si>
  <si>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</si>
  <si>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</si>
  <si>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</si>
  <si>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</si>
  <si>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</si>
  <si>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</si>
  <si>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</si>
  <si>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</si>
  <si>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</si>
  <si>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</si>
  <si>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</si>
  <si>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</si>
  <si>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</si>
  <si>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</si>
  <si>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</si>
  <si>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</si>
  <si>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</si>
  <si>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</si>
  <si>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</si>
  <si>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</si>
  <si>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</si>
  <si>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</si>
  <si>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</si>
  <si>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</si>
  <si>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</si>
  <si>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</si>
  <si>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</si>
  <si>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</si>
  <si>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</si>
  <si>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</si>
  <si>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</si>
  <si>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</si>
  <si>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</si>
  <si>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</si>
  <si>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</si>
  <si>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</si>
  <si>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</si>
  <si>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</si>
  <si>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</si>
  <si>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</si>
  <si>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</si>
  <si>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</si>
  <si>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</si>
  <si>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</si>
  <si>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</si>
  <si>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</si>
  <si>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</si>
  <si>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</si>
  <si>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</si>
  <si>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</si>
  <si>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</si>
  <si>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</si>
  <si>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</si>
  <si>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</si>
  <si>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</si>
  <si>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</si>
  <si>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</si>
  <si>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</si>
  <si>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</si>
  <si>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</si>
  <si>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</si>
  <si>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</si>
  <si>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</si>
  <si>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</si>
  <si>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</si>
  <si>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</si>
  <si>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</si>
  <si>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</si>
  <si>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</si>
  <si>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</si>
  <si>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</si>
  <si>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</si>
  <si>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</si>
  <si>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</si>
  <si>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</si>
  <si>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</si>
  <si>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</si>
  <si>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</si>
  <si>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</si>
  <si>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</si>
  <si>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</si>
  <si>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</si>
  <si>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</si>
  <si>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</si>
  <si>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</si>
  <si>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</si>
  <si>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</si>
  <si>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</si>
  <si>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</si>
  <si>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</si>
  <si>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</si>
  <si>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</si>
  <si>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</si>
  <si>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</si>
  <si>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</si>
  <si>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</si>
  <si>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</si>
  <si>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</si>
  <si>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</si>
  <si>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</si>
  <si>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</si>
  <si>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</si>
  <si>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</si>
  <si>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</si>
  <si>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</si>
  <si>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</si>
  <si>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</si>
  <si>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</si>
  <si>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</si>
  <si>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</si>
  <si>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</si>
  <si>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</si>
  <si>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</si>
  <si>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</si>
  <si>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</si>
  <si>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</si>
  <si>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</si>
  <si>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</si>
  <si>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</si>
  <si>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</si>
  <si>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</si>
  <si>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</si>
  <si>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</si>
  <si>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</si>
  <si>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</si>
  <si>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</si>
  <si>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</si>
  <si>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</si>
  <si>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</si>
  <si>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</si>
  <si>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</si>
  <si>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</si>
  <si>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</si>
  <si>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</si>
  <si>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</si>
  <si>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</si>
  <si>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</si>
  <si>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</si>
  <si>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</si>
  <si>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</si>
  <si>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</si>
  <si>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</si>
  <si>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</si>
  <si>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</si>
  <si>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</si>
  <si>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</si>
  <si>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</si>
  <si>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</si>
  <si>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</si>
  <si>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</si>
  <si>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</si>
  <si>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</si>
  <si>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</si>
  <si>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</si>
  <si>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</si>
  <si>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</si>
  <si>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</si>
  <si>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</si>
  <si>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</si>
  <si>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</si>
  <si>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</si>
  <si>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</si>
  <si>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</si>
  <si>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</si>
  <si>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</si>
  <si>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</si>
  <si>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</si>
  <si>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</si>
  <si>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</si>
  <si>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</si>
  <si>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</si>
  <si>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</si>
  <si>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</si>
  <si>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</si>
  <si>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</si>
  <si>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</si>
  <si>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</si>
  <si>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</si>
  <si>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</si>
  <si>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</si>
  <si>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</si>
  <si>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</si>
  <si>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</si>
  <si>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</si>
  <si>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</si>
  <si>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</si>
  <si>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</si>
  <si>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</si>
  <si>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</si>
  <si>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</si>
  <si>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</si>
  <si>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</si>
  <si>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</si>
  <si>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</si>
  <si>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</si>
  <si>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</si>
  <si>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</si>
  <si>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</si>
  <si>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</si>
  <si>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</si>
  <si>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</si>
  <si>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</si>
  <si>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</si>
  <si>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</si>
  <si>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</si>
  <si>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</si>
  <si>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</si>
  <si>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</si>
  <si>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</si>
  <si>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</si>
  <si>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</si>
  <si>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</si>
  <si>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</si>
  <si>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</si>
  <si>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</si>
  <si>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</si>
  <si>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</si>
  <si>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</si>
  <si>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</si>
  <si>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</si>
  <si>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</si>
  <si>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</si>
  <si>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</si>
  <si>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</si>
  <si>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</si>
  <si>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</si>
  <si>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</si>
  <si>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</si>
  <si>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</si>
  <si>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</si>
  <si>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</si>
  <si>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</si>
  <si>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</si>
  <si>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</si>
  <si>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</si>
  <si>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</si>
  <si>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</si>
  <si>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</si>
  <si>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</si>
  <si>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</si>
  <si>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</si>
  <si>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</si>
  <si>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</si>
  <si>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</si>
  <si>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</si>
  <si>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</si>
  <si>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</si>
  <si>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</si>
  <si>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</si>
  <si>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</si>
  <si>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</si>
  <si>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</si>
  <si>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</si>
  <si>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</si>
  <si>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</si>
  <si>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</si>
  <si>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</si>
  <si>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</si>
  <si>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</si>
  <si>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</si>
  <si>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</si>
  <si>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</si>
  <si>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</si>
  <si>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</si>
  <si>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</si>
  <si>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</si>
  <si>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</si>
  <si>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</si>
  <si>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</si>
  <si>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</si>
  <si>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</si>
  <si>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</si>
  <si>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</si>
  <si>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</si>
  <si>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</si>
  <si>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</si>
  <si>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</si>
  <si>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</si>
  <si>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</si>
  <si>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</si>
  <si>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</si>
  <si>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</si>
  <si>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</si>
  <si>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</si>
  <si>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</si>
  <si>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</si>
  <si>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</si>
  <si>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</si>
  <si>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</si>
  <si>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</si>
  <si>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</si>
  <si>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</si>
  <si>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</si>
  <si>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</si>
  <si>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</si>
  <si>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</si>
  <si>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</si>
  <si>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</si>
  <si>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</si>
  <si>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</si>
  <si>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</si>
  <si>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</si>
  <si>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</si>
  <si>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</si>
  <si>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</si>
  <si>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</si>
  <si>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</si>
  <si>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</si>
  <si>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</si>
  <si>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</si>
  <si>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</si>
  <si>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</si>
  <si>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</si>
  <si>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</si>
  <si>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</si>
  <si>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</si>
  <si>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</si>
  <si>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</si>
  <si>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</si>
  <si>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</si>
  <si>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</si>
  <si>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</si>
  <si>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</si>
  <si>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</si>
  <si>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</si>
  <si>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</si>
  <si>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</si>
  <si>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</si>
  <si>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</si>
  <si>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</si>
  <si>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</si>
  <si>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</si>
  <si>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</si>
  <si>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</si>
  <si>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</si>
  <si>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</si>
  <si>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</si>
  <si>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</si>
  <si>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</si>
  <si>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</si>
  <si>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</si>
  <si>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</si>
  <si>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</si>
  <si>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</si>
  <si>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</si>
  <si>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</si>
  <si>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</si>
  <si>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</si>
  <si>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</si>
  <si>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</si>
  <si>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</si>
  <si>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</si>
  <si>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</si>
  <si>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</si>
  <si>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</si>
  <si>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</si>
  <si>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</si>
  <si>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</si>
  <si>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</si>
  <si>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</si>
  <si>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</si>
  <si>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</si>
  <si>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</si>
  <si>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</si>
  <si>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</si>
  <si>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</si>
  <si>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</si>
  <si>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</si>
  <si>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</si>
  <si>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</si>
  <si>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</si>
  <si>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</si>
  <si>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</si>
  <si>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</si>
  <si>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</si>
  <si>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</si>
  <si>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</si>
  <si>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</si>
  <si>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</si>
  <si>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</si>
  <si>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</si>
  <si>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</si>
  <si>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</si>
  <si>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</si>
  <si>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</si>
  <si>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</si>
  <si>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</si>
  <si>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</si>
  <si>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</si>
  <si>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</si>
  <si>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</si>
  <si>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</si>
  <si>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</si>
  <si>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</si>
  <si>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</si>
  <si>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</si>
  <si>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</si>
  <si>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</si>
  <si>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</si>
  <si>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</si>
  <si>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</si>
  <si>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</si>
  <si>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</si>
  <si>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</si>
  <si>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</si>
  <si>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</si>
  <si>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</si>
  <si>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</si>
  <si>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</si>
  <si>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</si>
  <si>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</si>
  <si>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</si>
  <si>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</si>
  <si>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</si>
  <si>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</si>
  <si>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</si>
  <si>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</si>
  <si>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</si>
  <si>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</si>
  <si>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</si>
  <si>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</si>
  <si>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</si>
  <si>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</si>
  <si>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</si>
  <si>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</si>
  <si>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</si>
  <si>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</si>
  <si>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</si>
  <si>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</si>
  <si>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</si>
  <si>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</si>
  <si>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</si>
  <si>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</si>
  <si>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</si>
  <si>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</si>
  <si>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</si>
  <si>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</si>
  <si>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</si>
  <si>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</si>
  <si>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</si>
  <si>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</si>
  <si>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</si>
  <si>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</si>
  <si>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</si>
  <si>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</si>
  <si>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</si>
  <si>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</si>
  <si>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</si>
  <si>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</si>
  <si>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</si>
  <si>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</si>
  <si>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</si>
  <si>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</si>
  <si>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</si>
  <si>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</si>
  <si>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</si>
  <si>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</si>
  <si>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</si>
  <si>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</si>
  <si>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</si>
  <si>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</si>
  <si>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</si>
  <si>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</si>
  <si>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</si>
  <si>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</si>
  <si>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</si>
  <si>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</si>
  <si>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</si>
  <si>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</si>
  <si>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</si>
  <si>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</si>
  <si>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</si>
  <si>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</si>
  <si>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</si>
  <si>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</si>
  <si>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</si>
  <si>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</si>
  <si>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</si>
  <si>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</si>
  <si>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</si>
  <si>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</si>
  <si>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</si>
  <si>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</si>
  <si>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</si>
  <si>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</si>
  <si>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</si>
  <si>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</si>
  <si>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</si>
  <si>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</si>
  <si>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</si>
  <si>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</si>
  <si>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</si>
  <si>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</si>
  <si>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</si>
  <si>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</si>
  <si>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</si>
  <si>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</si>
  <si>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</si>
  <si>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</si>
  <si>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</si>
  <si>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</si>
  <si>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</si>
  <si>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</si>
  <si>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</si>
  <si>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</si>
  <si>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</si>
  <si>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</si>
  <si>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</si>
  <si>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</si>
  <si>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</si>
  <si>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</si>
  <si>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</si>
  <si>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</si>
  <si>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</si>
  <si>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</si>
  <si>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</si>
  <si>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</si>
  <si>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</si>
  <si>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</si>
  <si>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</si>
  <si>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</si>
  <si>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</si>
  <si>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</si>
  <si>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</si>
  <si>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</si>
  <si>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</si>
  <si>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</si>
  <si>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</si>
  <si>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</si>
  <si>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</si>
  <si>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</si>
  <si>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</si>
  <si>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</si>
  <si>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</si>
  <si>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</si>
  <si>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</si>
  <si>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</si>
  <si>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</si>
  <si>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</si>
  <si>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</si>
  <si>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</si>
  <si>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</si>
  <si>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</si>
  <si>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</si>
  <si>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</si>
  <si>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</si>
  <si>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</si>
  <si>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</si>
  <si>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</si>
  <si>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</si>
  <si>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</si>
  <si>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</si>
  <si>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</si>
  <si>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</si>
  <si>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</si>
  <si>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</si>
  <si>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</si>
  <si>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</si>
  <si>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</si>
  <si>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</si>
  <si>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</si>
  <si>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</si>
  <si>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</si>
  <si>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</si>
  <si>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</si>
  <si>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</si>
  <si>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</si>
  <si>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</si>
  <si>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</si>
  <si>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</si>
  <si>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</si>
  <si>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</si>
  <si>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</si>
  <si>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</si>
  <si>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</si>
  <si>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</si>
  <si>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</si>
  <si>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</si>
  <si>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</si>
  <si>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</si>
  <si>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</si>
  <si>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</si>
  <si>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</si>
  <si>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</si>
  <si>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</si>
  <si>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</si>
  <si>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</si>
  <si>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</si>
  <si>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</si>
  <si>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</si>
  <si>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</si>
  <si>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</si>
  <si>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</si>
  <si>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</si>
  <si>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</si>
  <si>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</si>
  <si>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</si>
  <si>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</si>
  <si>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</si>
  <si>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</si>
  <si>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</si>
  <si>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</si>
  <si>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</si>
  <si>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</si>
  <si>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</si>
  <si>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</si>
  <si>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</si>
  <si>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</si>
  <si>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</si>
  <si>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</si>
  <si>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</si>
  <si>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</si>
  <si>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</si>
  <si>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</si>
  <si>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</si>
  <si>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</si>
  <si>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</si>
  <si>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</si>
  <si>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</si>
  <si>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</si>
  <si>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</si>
  <si>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</si>
  <si>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</si>
  <si>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</si>
  <si>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</si>
  <si>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</si>
  <si>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</si>
  <si>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</si>
  <si>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</si>
  <si>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</si>
  <si>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</si>
  <si>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</si>
  <si>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</si>
  <si>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</si>
  <si>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</si>
  <si>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</si>
  <si>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</si>
  <si>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</si>
  <si>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</si>
  <si>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</si>
  <si>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</si>
  <si>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</si>
  <si>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</si>
  <si>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</si>
  <si>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</si>
  <si>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</si>
  <si>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</si>
  <si>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</si>
  <si>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</si>
  <si>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</si>
  <si>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</si>
  <si>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</si>
  <si>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</si>
  <si>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</si>
  <si>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</si>
  <si>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</si>
  <si>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</si>
  <si>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</si>
  <si>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</si>
  <si>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</si>
  <si>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</si>
  <si>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</si>
  <si>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</si>
  <si>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</si>
  <si>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</si>
  <si>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</si>
  <si>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</si>
  <si>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</si>
  <si>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</si>
  <si>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</si>
  <si>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</si>
  <si>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</si>
  <si>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</si>
  <si>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</si>
  <si>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</si>
  <si>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</si>
  <si>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</si>
  <si>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</si>
  <si>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</si>
  <si>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</si>
  <si>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</si>
  <si>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</si>
  <si>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</si>
  <si>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</si>
  <si>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</si>
  <si>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</si>
  <si>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</si>
  <si>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</si>
  <si>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</si>
  <si>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</si>
  <si>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</si>
  <si>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</si>
  <si>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</si>
  <si>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</si>
  <si>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</si>
  <si>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</si>
  <si>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</si>
  <si>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</si>
  <si>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</si>
  <si>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</si>
  <si>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</si>
  <si>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</si>
  <si>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</si>
  <si>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</si>
  <si>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</si>
  <si>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</si>
  <si>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</si>
  <si>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</si>
  <si>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</si>
  <si>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</si>
  <si>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</si>
  <si>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</si>
  <si>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</si>
  <si>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</si>
  <si>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</si>
  <si>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</si>
  <si>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</si>
  <si>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</si>
  <si>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</si>
  <si>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</si>
  <si>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</si>
  <si>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</si>
  <si>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</si>
  <si>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</si>
  <si>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</si>
  <si>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</si>
  <si>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</si>
  <si>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</si>
  <si>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</si>
  <si>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</si>
  <si>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</si>
  <si>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</si>
  <si>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</si>
  <si>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</si>
  <si>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</si>
  <si>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</si>
  <si>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</si>
  <si>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</si>
  <si>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</si>
  <si>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</si>
  <si>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</si>
  <si>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</si>
  <si>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</si>
  <si>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</si>
  <si>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</si>
  <si>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</si>
  <si>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</si>
  <si>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</si>
  <si>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</si>
  <si>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</si>
  <si>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</si>
  <si>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</si>
  <si>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</si>
  <si>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</si>
  <si>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</si>
  <si>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</si>
  <si>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</si>
  <si>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</si>
  <si>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</si>
  <si>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</si>
  <si>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</si>
  <si>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</si>
  <si>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</si>
  <si>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</si>
  <si>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</si>
  <si>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</si>
  <si>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</si>
  <si>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</si>
  <si>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</si>
  <si>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</si>
  <si>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</si>
  <si>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</si>
  <si>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</si>
  <si>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</si>
  <si>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</si>
  <si>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</si>
  <si>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</si>
  <si>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</si>
  <si>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</si>
  <si>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</si>
  <si>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</si>
  <si>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</si>
  <si>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</si>
  <si>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</si>
  <si>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</si>
  <si>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</si>
  <si>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</si>
  <si>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</si>
  <si>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</si>
  <si>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</si>
  <si>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</si>
  <si>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</si>
  <si>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</si>
  <si>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</si>
  <si>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</si>
  <si>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</si>
  <si>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</si>
  <si>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</si>
  <si>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</si>
  <si>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</si>
  <si>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</si>
  <si>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</si>
  <si>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</si>
  <si>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</si>
  <si>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</si>
  <si>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</si>
  <si>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</si>
  <si>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</si>
  <si>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</si>
  <si>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</si>
  <si>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</si>
  <si>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</si>
  <si>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</si>
  <si>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</si>
  <si>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</si>
  <si>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</si>
  <si>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</si>
  <si>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</si>
  <si>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</si>
  <si>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</si>
  <si>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</si>
  <si>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</si>
  <si>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</si>
  <si>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</si>
  <si>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</si>
  <si>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</si>
  <si>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</si>
  <si>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</si>
  <si>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</si>
  <si>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</si>
  <si>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</si>
  <si>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</si>
  <si>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</si>
  <si>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</si>
  <si>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</si>
  <si>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</si>
  <si>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</si>
  <si>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</si>
  <si>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</si>
  <si>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</si>
  <si>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</si>
  <si>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</si>
  <si>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</si>
  <si>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</si>
  <si>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</si>
  <si>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</si>
  <si>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</si>
  <si>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</si>
  <si>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</si>
  <si>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</si>
  <si>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</si>
  <si>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</si>
  <si>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</si>
  <si>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</si>
  <si>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</si>
  <si>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</si>
  <si>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</si>
  <si>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</si>
  <si>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</si>
  <si>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</si>
  <si>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</si>
  <si>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</si>
  <si>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</si>
  <si>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</si>
  <si>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</si>
  <si>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</si>
  <si>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</si>
  <si>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</si>
  <si>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</si>
  <si>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</si>
  <si>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</si>
  <si>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</si>
  <si>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</si>
  <si>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</si>
  <si>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</si>
  <si>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</si>
  <si>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</si>
  <si>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</si>
  <si>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</si>
  <si>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</si>
  <si>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</si>
  <si>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</si>
  <si>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</si>
  <si>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</si>
  <si>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</si>
  <si>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</si>
  <si>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</si>
  <si>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</si>
  <si>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</si>
  <si>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</si>
  <si>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</si>
  <si>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</si>
  <si>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</si>
  <si>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</si>
  <si>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</si>
  <si>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</si>
  <si>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</si>
  <si>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</si>
  <si>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</si>
  <si>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</si>
  <si>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</si>
  <si>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</si>
  <si>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</si>
  <si>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</si>
  <si>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</si>
  <si>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</si>
  <si>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</si>
  <si>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</si>
  <si>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</si>
  <si>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</si>
  <si>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</si>
  <si>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</si>
  <si>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</si>
  <si>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</si>
  <si>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</si>
  <si>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</si>
  <si>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</si>
  <si>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</si>
  <si>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</si>
  <si>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</si>
  <si>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</si>
  <si>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</si>
  <si>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</si>
  <si>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</si>
  <si>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</si>
  <si>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</si>
  <si>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</si>
  <si>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</si>
  <si>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</si>
  <si>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</si>
  <si>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</si>
  <si>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</si>
  <si>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</si>
  <si>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</si>
  <si>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</si>
  <si>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</si>
  <si>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</si>
  <si>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</si>
  <si>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</si>
  <si>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</si>
  <si>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</si>
  <si>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</si>
  <si>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</si>
  <si>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</si>
  <si>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</si>
  <si>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</si>
  <si>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</si>
  <si>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</si>
  <si>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</si>
  <si>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</si>
  <si>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</si>
  <si>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</si>
  <si>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</si>
  <si>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</si>
  <si>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</si>
  <si>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</si>
  <si>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</si>
  <si>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</si>
  <si>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</si>
  <si>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</si>
  <si>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</si>
  <si>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</si>
  <si>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</si>
  <si>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</si>
  <si>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</si>
  <si>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</si>
  <si>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</si>
  <si>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</si>
  <si>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</si>
  <si>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</si>
  <si>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</si>
  <si>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</si>
  <si>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</si>
  <si>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</si>
  <si>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</si>
  <si>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</si>
  <si>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</si>
  <si>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</si>
  <si>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</si>
  <si>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</si>
  <si>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</si>
  <si>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</si>
  <si>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</si>
  <si>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</si>
  <si>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</si>
  <si>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</si>
  <si>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</si>
  <si>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</si>
  <si>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</si>
  <si>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</si>
  <si>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</si>
  <si>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</si>
  <si>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</si>
  <si>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</si>
  <si>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</si>
  <si>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</si>
  <si>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</si>
  <si>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</si>
  <si>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</si>
  <si>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</si>
  <si>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</si>
  <si>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</si>
  <si>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</si>
  <si>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</si>
  <si>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</si>
  <si>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</si>
  <si>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</si>
  <si>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</si>
  <si>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</si>
  <si>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</si>
  <si>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</si>
  <si>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</si>
  <si>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</si>
  <si>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</si>
  <si>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</si>
  <si>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</si>
  <si>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</si>
  <si>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</si>
  <si>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</si>
  <si>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</si>
  <si>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</si>
  <si>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</si>
  <si>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</si>
  <si>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</si>
  <si>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</si>
  <si>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</si>
  <si>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</si>
  <si>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</si>
  <si>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</si>
  <si>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</si>
  <si>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</si>
  <si>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</si>
  <si>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</si>
  <si>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</si>
  <si>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</si>
  <si>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</si>
  <si>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</si>
  <si>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</si>
  <si>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</si>
  <si>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</si>
  <si>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</si>
  <si>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</si>
  <si>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</si>
  <si>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</si>
  <si>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</si>
  <si>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</si>
  <si>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</si>
  <si>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</si>
  <si>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</si>
  <si>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</si>
  <si>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</si>
  <si>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</si>
  <si>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</si>
  <si>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</si>
  <si>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</si>
  <si>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</si>
  <si>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</si>
  <si>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</si>
  <si>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</si>
  <si>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</si>
  <si>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</si>
  <si>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</si>
  <si>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</si>
  <si>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</si>
  <si>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</si>
  <si>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</si>
  <si>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</si>
  <si>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</si>
  <si>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</si>
  <si>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</si>
  <si>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</si>
  <si>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</si>
  <si>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</si>
  <si>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</si>
  <si>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</si>
  <si>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</si>
  <si>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</si>
  <si>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</si>
  <si>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</si>
  <si>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</si>
  <si>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</si>
  <si>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</si>
  <si>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</si>
  <si>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</si>
  <si>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</si>
  <si>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</si>
  <si>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</si>
  <si>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</si>
  <si>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</si>
  <si>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</si>
  <si>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</si>
  <si>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</si>
  <si>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</si>
  <si>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</si>
  <si>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</si>
  <si>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</si>
  <si>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</si>
  <si>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</si>
  <si>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</si>
  <si>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</si>
  <si>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</si>
  <si>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</si>
  <si>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</si>
  <si>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</si>
  <si>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</si>
  <si>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</si>
  <si>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</si>
  <si>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</si>
  <si>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</si>
  <si>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</si>
  <si>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</si>
  <si>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</si>
  <si>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</si>
  <si>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</si>
  <si>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</si>
  <si>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</si>
  <si>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</si>
  <si>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</si>
  <si>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</si>
  <si>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</si>
  <si>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</si>
  <si>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</si>
  <si>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</si>
  <si>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</si>
  <si>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</si>
  <si>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</si>
  <si>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</si>
  <si>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</si>
  <si>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</si>
  <si>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</si>
  <si>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</si>
  <si>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</si>
  <si>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</si>
  <si>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</si>
  <si>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</si>
  <si>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</si>
  <si>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</si>
  <si>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</si>
  <si>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</si>
  <si>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</si>
  <si>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</si>
  <si>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</si>
  <si>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</si>
  <si>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</si>
  <si>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</si>
  <si>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</si>
  <si>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</si>
  <si>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</si>
  <si>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</si>
  <si>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</si>
  <si>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</si>
  <si>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</si>
  <si>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</si>
  <si>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</si>
  <si>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</si>
  <si>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</si>
  <si>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</si>
  <si>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</si>
  <si>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</si>
  <si>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</si>
  <si>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</si>
  <si>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</si>
  <si>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</si>
  <si>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</si>
  <si>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</si>
  <si>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</si>
  <si>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</si>
  <si>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</si>
  <si>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</si>
  <si>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</si>
  <si>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</si>
  <si>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</si>
  <si>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</si>
  <si>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</si>
  <si>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</si>
  <si>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</si>
  <si>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</si>
  <si>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</si>
  <si>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</si>
  <si>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</si>
  <si>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</si>
  <si>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</si>
  <si>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</si>
  <si>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</si>
  <si>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</si>
  <si>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</si>
  <si>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</si>
  <si>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</si>
  <si>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</si>
  <si>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</si>
  <si>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</si>
  <si>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</si>
  <si>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</si>
  <si>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</si>
  <si>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</si>
  <si>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</si>
  <si>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</si>
  <si>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</si>
  <si>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</si>
  <si>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</si>
  <si>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</si>
  <si>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</si>
  <si>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</si>
  <si>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</si>
  <si>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</si>
  <si>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</si>
  <si>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</si>
  <si>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</si>
  <si>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</si>
  <si>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</si>
  <si>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</si>
  <si>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</si>
  <si>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</si>
  <si>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</si>
  <si>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</si>
  <si>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</si>
  <si>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</si>
  <si>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</si>
  <si>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</si>
  <si>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</si>
  <si>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</si>
  <si>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</si>
  <si>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</si>
  <si>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</si>
  <si>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</si>
  <si>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</si>
  <si>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</si>
  <si>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</si>
  <si>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</si>
  <si>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</si>
  <si>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</si>
  <si>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</si>
  <si>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</si>
  <si>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</si>
  <si>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</si>
  <si>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</si>
  <si>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</si>
  <si>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</si>
  <si>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</si>
  <si>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</si>
  <si>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</si>
  <si>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</si>
  <si>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</si>
  <si>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</si>
  <si>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</si>
  <si>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</si>
  <si>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</si>
  <si>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</si>
  <si>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</si>
  <si>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</si>
  <si>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</si>
  <si>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</si>
  <si>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</si>
  <si>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</si>
  <si>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</si>
  <si>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</si>
  <si>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</si>
  <si>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</si>
  <si>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</si>
  <si>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</si>
  <si>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</si>
  <si>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</si>
  <si>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</si>
  <si>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</si>
  <si>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</si>
  <si>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</si>
  <si>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</si>
  <si>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</si>
  <si>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</si>
  <si>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</si>
  <si>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</si>
  <si>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</si>
  <si>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</si>
  <si>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</si>
  <si>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</si>
  <si>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</si>
  <si>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</si>
  <si>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</si>
  <si>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</si>
  <si>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</si>
  <si>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</si>
  <si>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</si>
  <si>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</si>
  <si>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</si>
  <si>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</si>
  <si>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</si>
  <si>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</si>
  <si>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</si>
  <si>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</si>
  <si>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</si>
  <si>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</si>
  <si>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</si>
  <si>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</si>
  <si>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</si>
  <si>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</si>
  <si>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</si>
  <si>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</si>
  <si>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</si>
  <si>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</si>
  <si>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</si>
  <si>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</si>
  <si>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</si>
  <si>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</si>
  <si>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</si>
  <si>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</si>
  <si>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</si>
  <si>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</si>
  <si>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</si>
  <si>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</si>
  <si>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</si>
  <si>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</si>
  <si>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</si>
  <si>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</si>
  <si>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</si>
  <si>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</si>
  <si>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</si>
  <si>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</si>
  <si>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</si>
  <si>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</si>
  <si>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</si>
  <si>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</si>
  <si>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</si>
  <si>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</si>
  <si>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</si>
  <si>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</si>
  <si>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</si>
  <si>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</si>
  <si>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</si>
  <si>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</si>
  <si>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</si>
  <si>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</si>
  <si>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</si>
  <si>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</si>
  <si>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</si>
  <si>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</si>
  <si>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</si>
  <si>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</si>
  <si>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</si>
  <si>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</si>
  <si>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</si>
  <si>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</si>
  <si>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</si>
  <si>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</si>
  <si>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</si>
  <si>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</si>
  <si>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</si>
  <si>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</si>
  <si>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</si>
  <si>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</si>
  <si>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</si>
  <si>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</si>
  <si>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</si>
  <si>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</si>
  <si>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</si>
  <si>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</si>
  <si>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</si>
  <si>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</si>
  <si>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</si>
  <si>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</si>
  <si>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</si>
  <si>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</si>
  <si>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</si>
  <si>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</si>
  <si>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</si>
  <si>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</si>
  <si>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</si>
  <si>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</si>
  <si>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</si>
  <si>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</si>
  <si>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</si>
  <si>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</si>
  <si>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</si>
  <si>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</si>
  <si>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</si>
  <si>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</si>
  <si>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</si>
  <si>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</si>
  <si>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</si>
  <si>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</si>
  <si>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</si>
  <si>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</si>
  <si>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</si>
  <si>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</si>
  <si>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</si>
  <si>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</si>
  <si>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</si>
  <si>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</si>
  <si>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</si>
  <si>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</si>
  <si>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</si>
  <si>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</si>
  <si>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</si>
  <si>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</si>
  <si>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</si>
  <si>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</si>
  <si>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</si>
  <si>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</si>
  <si>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</si>
  <si>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</si>
  <si>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</si>
  <si>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</si>
  <si>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</si>
  <si>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</si>
  <si>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</si>
  <si>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</si>
  <si>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</si>
  <si>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</si>
  <si>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</si>
  <si>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</si>
  <si>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</si>
  <si>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</si>
  <si>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</si>
  <si>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</si>
  <si>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</si>
  <si>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</si>
  <si>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</si>
  <si>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</si>
  <si>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</si>
  <si>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</si>
  <si>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</si>
  <si>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</si>
  <si>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</si>
  <si>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</si>
  <si>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</si>
  <si>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</si>
  <si>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</si>
  <si>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</si>
  <si>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</si>
  <si>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</si>
  <si>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</si>
  <si>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</si>
  <si>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</si>
  <si>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</si>
  <si>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</si>
  <si>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</si>
  <si>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</si>
  <si>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</si>
  <si>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</si>
  <si>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</si>
  <si>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</si>
  <si>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</si>
  <si>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</si>
  <si>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</si>
  <si>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</si>
  <si>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</si>
  <si>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</si>
  <si>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</si>
  <si>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</si>
  <si>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</si>
  <si>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</si>
  <si>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</si>
  <si>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</si>
  <si>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</si>
  <si>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</si>
  <si>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</si>
  <si>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</si>
  <si>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</si>
  <si>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</si>
  <si>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</si>
  <si>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</si>
  <si>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</si>
  <si>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</si>
  <si>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</si>
  <si>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</si>
  <si>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</si>
  <si>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</si>
  <si>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</si>
  <si>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</si>
  <si>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</si>
  <si>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</si>
  <si>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</si>
  <si>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</si>
  <si>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</si>
  <si>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</si>
  <si>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</si>
  <si>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</si>
  <si>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</si>
  <si>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</si>
  <si>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</si>
  <si>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</si>
  <si>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</si>
  <si>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</si>
  <si>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</si>
  <si>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</si>
  <si>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</si>
  <si>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</si>
  <si>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</si>
  <si>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</si>
  <si>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</si>
  <si>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</si>
  <si>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</si>
  <si>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</si>
  <si>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</si>
  <si>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</si>
  <si>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</si>
  <si>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</si>
  <si>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</si>
  <si>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</si>
  <si>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</si>
  <si>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</si>
  <si>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</si>
  <si>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</si>
  <si>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</si>
  <si>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</si>
  <si>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</si>
  <si>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</si>
  <si>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</si>
  <si>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</si>
  <si>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</si>
  <si>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</si>
  <si>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</si>
  <si>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</si>
  <si>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</si>
  <si>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</si>
  <si>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</si>
  <si>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</si>
  <si>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</si>
  <si>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</si>
  <si>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</si>
  <si>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</si>
  <si>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</si>
  <si>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</si>
  <si>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</si>
  <si>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</si>
  <si>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</si>
  <si>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</si>
  <si>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</si>
  <si>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</si>
  <si>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</si>
  <si>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</si>
  <si>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</si>
  <si>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</si>
  <si>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</si>
  <si>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</si>
  <si>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</si>
  <si>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</si>
  <si>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</si>
  <si>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</si>
  <si>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</si>
  <si>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</si>
  <si>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</si>
  <si>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</si>
  <si>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</si>
  <si>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</si>
  <si>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</si>
  <si>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</si>
  <si>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</si>
  <si>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</si>
  <si>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</si>
  <si>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</si>
  <si>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</si>
  <si>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</si>
  <si>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</si>
  <si>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</si>
  <si>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</si>
  <si>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</si>
  <si>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</si>
  <si>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</si>
  <si>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</si>
  <si>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</si>
  <si>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</si>
  <si>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</si>
  <si>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</si>
  <si>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</si>
  <si>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</si>
  <si>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</si>
  <si>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</si>
  <si>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</si>
  <si>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</si>
  <si>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</si>
  <si>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</si>
  <si>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</si>
  <si>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</si>
  <si>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</si>
  <si>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</si>
  <si>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</si>
  <si>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</si>
  <si>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</si>
  <si>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</si>
  <si>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</si>
  <si>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</si>
  <si>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</si>
  <si>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</si>
  <si>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</si>
  <si>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</si>
  <si>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</si>
  <si>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</si>
  <si>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</si>
  <si>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</si>
  <si>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</si>
  <si>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</si>
  <si>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</si>
  <si>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</si>
  <si>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</si>
  <si>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</si>
  <si>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</si>
  <si>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</si>
  <si>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</si>
  <si>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</si>
  <si>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</si>
  <si>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</si>
  <si>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</si>
  <si>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</si>
  <si>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</si>
  <si>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</si>
  <si>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</si>
  <si>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</si>
  <si>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</si>
  <si>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</si>
  <si>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</si>
  <si>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</si>
  <si>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</si>
  <si>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</si>
  <si>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</si>
  <si>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</si>
  <si>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</si>
  <si>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</si>
  <si>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</si>
  <si>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</si>
  <si>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</si>
  <si>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</si>
  <si>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</si>
  <si>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</si>
  <si>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</si>
  <si>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</si>
  <si>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</si>
  <si>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</si>
  <si>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</si>
  <si>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</si>
  <si>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</si>
  <si>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</si>
  <si>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</si>
  <si>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</si>
  <si>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</si>
  <si>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</si>
  <si>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</si>
  <si>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</si>
  <si>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</si>
  <si>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</si>
  <si>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</si>
  <si>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</si>
  <si>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</si>
  <si>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</si>
  <si>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</si>
  <si>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</si>
  <si>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</si>
  <si>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</si>
  <si>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</si>
  <si>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</si>
  <si>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</si>
  <si>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</si>
  <si>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</si>
  <si>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</si>
  <si>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</si>
  <si>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</si>
  <si>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</si>
  <si>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</si>
  <si>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</si>
  <si>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</si>
  <si>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</si>
  <si>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</si>
  <si>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</si>
  <si>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</si>
  <si>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</si>
  <si>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</si>
  <si>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</si>
  <si>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</si>
  <si>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</si>
  <si>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</si>
  <si>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</si>
  <si>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</si>
  <si>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</si>
  <si>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</si>
  <si>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</si>
  <si>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</si>
  <si>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</si>
  <si>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</si>
  <si>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</si>
  <si>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</si>
  <si>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</si>
  <si>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</si>
  <si>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</si>
  <si>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</si>
  <si>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</si>
  <si>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</si>
  <si>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</si>
  <si>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</si>
  <si>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</si>
  <si>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</si>
  <si>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</si>
  <si>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</si>
  <si>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</si>
  <si>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</si>
  <si>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</si>
  <si>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</si>
  <si>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</si>
  <si>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</si>
  <si>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</si>
  <si>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</si>
  <si>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</si>
  <si>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</si>
  <si>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</si>
  <si>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</si>
  <si>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</si>
  <si>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</si>
  <si>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</si>
  <si>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</si>
  <si>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</si>
  <si>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</si>
  <si>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</si>
  <si>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</si>
  <si>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</si>
  <si>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</si>
  <si>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</si>
  <si>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</si>
  <si>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</si>
  <si>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</si>
  <si>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</si>
  <si>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</si>
  <si>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</si>
  <si>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</si>
  <si>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</si>
  <si>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</si>
  <si>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</si>
  <si>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</si>
  <si>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</si>
  <si>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</si>
  <si>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</si>
  <si>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</si>
  <si>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</si>
  <si>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</si>
  <si>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</si>
  <si>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</si>
  <si>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</si>
  <si>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</si>
  <si>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</si>
  <si>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</si>
  <si>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</si>
  <si>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</si>
  <si>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</si>
  <si>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</si>
  <si>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</si>
  <si>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</si>
  <si>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</si>
  <si>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</si>
  <si>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</si>
  <si>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</si>
  <si>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</si>
  <si>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</si>
  <si>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</si>
  <si>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</si>
  <si>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</si>
  <si>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</si>
  <si>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</si>
  <si>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</si>
  <si>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</si>
  <si>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</si>
  <si>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</si>
  <si>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</si>
  <si>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</si>
  <si>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</si>
  <si>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</si>
  <si>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</si>
  <si>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</si>
  <si>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</si>
  <si>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</si>
  <si>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</si>
  <si>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</si>
  <si>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</si>
  <si>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</si>
  <si>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</si>
  <si>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</si>
  <si>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</si>
  <si>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</si>
  <si>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</si>
  <si>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</si>
  <si>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</si>
  <si>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</si>
  <si>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</si>
  <si>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</si>
  <si>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</si>
  <si>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</si>
  <si>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</si>
  <si>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</si>
  <si>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</si>
  <si>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</si>
  <si>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</si>
  <si>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</si>
  <si>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</si>
  <si>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</si>
  <si>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</si>
  <si>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</si>
  <si>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</si>
  <si>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</si>
  <si>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</si>
  <si>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</si>
  <si>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</si>
  <si>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</si>
  <si>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</si>
  <si>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</si>
  <si>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</si>
  <si>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</si>
  <si>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</si>
  <si>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</si>
  <si>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</si>
  <si>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</si>
  <si>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</si>
  <si>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</si>
  <si>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</si>
  <si>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</si>
  <si>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</si>
  <si>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</si>
  <si>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</si>
  <si>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</si>
  <si>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</si>
  <si>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</si>
  <si>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</si>
  <si>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</si>
  <si>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</si>
  <si>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</si>
  <si>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</si>
  <si>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</si>
  <si>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</si>
  <si>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</si>
  <si>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</si>
  <si>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</si>
  <si>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</si>
  <si>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</si>
  <si>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</si>
  <si>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</si>
  <si>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</si>
  <si>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</si>
  <si>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</si>
  <si>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</si>
  <si>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</si>
  <si>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</si>
  <si>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</si>
  <si>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</si>
  <si>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</si>
  <si>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</si>
  <si>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</si>
  <si>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</si>
  <si>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</si>
  <si>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</si>
  <si>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</si>
  <si>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</si>
  <si>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</si>
  <si>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</si>
  <si>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</si>
  <si>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</si>
  <si>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</si>
  <si>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</si>
  <si>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</si>
  <si>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</si>
  <si>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</si>
  <si>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</si>
  <si>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</si>
  <si>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</si>
  <si>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</si>
  <si>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</si>
  <si>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</si>
  <si>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</si>
  <si>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</si>
  <si>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</si>
  <si>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</si>
  <si>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</si>
  <si>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</si>
  <si>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</si>
  <si>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</si>
  <si>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</si>
  <si>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</si>
  <si>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</si>
  <si>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</si>
  <si>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</si>
  <si>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</si>
  <si>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</si>
  <si>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</si>
  <si>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</si>
  <si>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</si>
  <si>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</si>
  <si>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</si>
  <si>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</si>
  <si>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</si>
  <si>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</si>
  <si>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</si>
  <si>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</si>
  <si>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</si>
  <si>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</si>
  <si>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</si>
  <si>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</si>
  <si>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</si>
  <si>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</si>
  <si>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</si>
  <si>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</si>
  <si>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</si>
  <si>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</si>
  <si>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</si>
  <si>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</si>
  <si>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</si>
  <si>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</si>
  <si>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</si>
  <si>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</si>
  <si>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</si>
  <si>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</si>
  <si>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</si>
  <si>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</si>
  <si>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</si>
  <si>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</si>
  <si>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</si>
  <si>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</si>
  <si>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</si>
  <si>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</si>
  <si>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</si>
  <si>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</si>
  <si>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</si>
  <si>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</si>
  <si>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</si>
  <si>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</si>
  <si>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</si>
  <si>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</si>
  <si>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</si>
  <si>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</si>
  <si>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</si>
  <si>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</si>
  <si>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</si>
  <si>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</si>
  <si>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</si>
  <si>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</si>
  <si>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</si>
  <si>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</si>
  <si>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</si>
  <si>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</si>
  <si>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</si>
  <si>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</si>
  <si>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</si>
  <si>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</si>
  <si>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</si>
  <si>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</si>
  <si>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</si>
  <si>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</si>
  <si>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</si>
  <si>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</si>
  <si>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</si>
  <si>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</si>
  <si>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</si>
  <si>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</si>
  <si>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</si>
  <si>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</si>
  <si>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</si>
  <si>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</si>
  <si>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</si>
  <si>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</si>
  <si>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</si>
  <si>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</si>
  <si>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</si>
  <si>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</si>
  <si>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</si>
  <si>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</si>
  <si>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</si>
  <si>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</si>
  <si>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</si>
  <si>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</si>
  <si>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</si>
  <si>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</si>
  <si>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</si>
  <si>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</si>
  <si>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</si>
  <si>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</si>
  <si>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</si>
  <si>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</si>
  <si>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</si>
  <si>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</si>
  <si>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</si>
  <si>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</si>
  <si>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</si>
  <si>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</si>
  <si>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</si>
  <si>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</si>
  <si>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</si>
  <si>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</si>
  <si>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</si>
  <si>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</si>
  <si>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</si>
  <si>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</si>
  <si>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</si>
  <si>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</si>
  <si>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</si>
  <si>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</si>
  <si>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</si>
  <si>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</si>
  <si>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</si>
  <si>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</si>
  <si>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</si>
  <si>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</si>
  <si>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</si>
  <si>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</si>
  <si>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</si>
  <si>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</si>
  <si>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</si>
  <si>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</si>
  <si>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</si>
  <si>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</si>
  <si>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</si>
  <si>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</si>
  <si>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</si>
  <si>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</si>
  <si>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</si>
  <si>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</si>
  <si>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</si>
  <si>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</si>
  <si>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</si>
  <si>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</si>
  <si>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</si>
  <si>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</si>
  <si>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</si>
  <si>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</si>
  <si>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</si>
  <si>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</si>
  <si>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</si>
  <si>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</si>
  <si>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</si>
  <si>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</si>
  <si>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</si>
  <si>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</si>
  <si>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</si>
  <si>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</si>
  <si>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</si>
  <si>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</si>
  <si>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</si>
  <si>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</si>
  <si>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</si>
  <si>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</si>
  <si>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</si>
  <si>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</si>
  <si>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</si>
  <si>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</si>
  <si>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</si>
  <si>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</si>
  <si>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</si>
  <si>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</si>
  <si>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</si>
  <si>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</si>
  <si>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</si>
  <si>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</si>
  <si>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</si>
  <si>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</si>
  <si>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</si>
  <si>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</si>
  <si>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</si>
  <si>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</si>
  <si>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</si>
  <si>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</si>
  <si>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</si>
  <si>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</si>
  <si>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</si>
  <si>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</si>
  <si>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</si>
  <si>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</si>
  <si>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</si>
  <si>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</si>
  <si>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</si>
  <si>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</si>
  <si>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</si>
  <si>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</si>
  <si>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</si>
  <si>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</si>
  <si>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</si>
  <si>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</si>
  <si>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</si>
  <si>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</si>
  <si>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</si>
  <si>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</si>
  <si>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</si>
  <si>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</si>
  <si>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</si>
  <si>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</si>
  <si>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</si>
  <si>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</si>
  <si>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</si>
  <si>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</si>
  <si>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</si>
  <si>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</si>
  <si>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</si>
  <si>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</si>
  <si>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</si>
  <si>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</si>
  <si>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</si>
  <si>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</si>
  <si>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</si>
  <si>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</si>
  <si>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</si>
  <si>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</si>
  <si>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</si>
  <si>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</si>
  <si>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</si>
  <si>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</si>
  <si>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</si>
  <si>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</si>
  <si>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</si>
  <si>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</si>
  <si>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</si>
  <si>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</si>
  <si>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</si>
  <si>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</si>
  <si>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</si>
  <si>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</si>
  <si>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</si>
  <si>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</si>
  <si>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</si>
  <si>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</si>
  <si>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</si>
  <si>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</si>
  <si>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</si>
  <si>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</si>
  <si>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</si>
  <si>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</si>
  <si>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</si>
  <si>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</si>
  <si>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</si>
  <si>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</si>
  <si>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</si>
  <si>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</si>
  <si>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</si>
  <si>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</si>
  <si>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</si>
  <si>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</si>
  <si>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</si>
  <si>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</si>
  <si>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</si>
  <si>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</si>
  <si>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</si>
  <si>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</si>
  <si>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</si>
  <si>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</si>
  <si>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</si>
  <si>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</si>
  <si>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</si>
  <si>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</si>
  <si>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</si>
  <si>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</si>
  <si>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</si>
  <si>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</si>
  <si>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</si>
  <si>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</si>
  <si>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</si>
  <si>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</si>
  <si>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</si>
  <si>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</si>
  <si>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</si>
  <si>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</si>
  <si>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</si>
  <si>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</si>
  <si>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</si>
  <si>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</si>
  <si>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</si>
  <si>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</si>
  <si>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</si>
  <si>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</si>
  <si>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</si>
  <si>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</si>
  <si>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</si>
  <si>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</si>
  <si>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</si>
  <si>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</si>
  <si>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</si>
  <si>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</si>
  <si>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</si>
  <si>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</si>
  <si>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</si>
  <si>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</si>
  <si>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</si>
  <si>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</si>
  <si>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</si>
  <si>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</si>
  <si>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</si>
  <si>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</si>
  <si>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</si>
  <si>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</si>
  <si>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</si>
  <si>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</si>
  <si>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</si>
  <si>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</si>
  <si>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</si>
  <si>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</si>
  <si>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</si>
  <si>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</si>
  <si>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</si>
  <si>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</si>
  <si>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</si>
  <si>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</si>
  <si>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</si>
  <si>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</si>
  <si>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</si>
  <si>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</si>
  <si>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</si>
  <si>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</si>
  <si>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</si>
  <si>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</si>
  <si>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</si>
  <si>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</si>
  <si>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</si>
  <si>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</si>
  <si>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</si>
  <si>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</si>
  <si>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</si>
  <si>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</si>
  <si>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</si>
  <si>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</si>
  <si>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</si>
  <si>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</si>
  <si>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</si>
  <si>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</si>
  <si>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</si>
  <si>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</si>
  <si>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</si>
  <si>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</si>
  <si>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</si>
  <si>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</si>
  <si>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</si>
  <si>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</si>
  <si>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</si>
  <si>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</si>
  <si>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</si>
  <si>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</si>
  <si>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</si>
  <si>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</si>
  <si>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</si>
  <si>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</si>
  <si>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</si>
  <si>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</si>
  <si>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</si>
  <si>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</si>
  <si>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</si>
  <si>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</si>
  <si>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</si>
  <si>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</si>
  <si>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</si>
  <si>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</si>
  <si>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</si>
  <si>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</si>
  <si>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</si>
  <si>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</si>
  <si>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</si>
  <si>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</si>
  <si>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</si>
  <si>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</si>
  <si>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</si>
  <si>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</si>
  <si>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</si>
  <si>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</si>
  <si>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</si>
  <si>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</si>
  <si>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</si>
  <si>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</si>
  <si>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</si>
  <si>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</si>
  <si>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</si>
  <si>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</si>
  <si>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</si>
  <si>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</si>
  <si>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</si>
  <si>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</si>
  <si>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</si>
  <si>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</si>
  <si>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</si>
  <si>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</si>
  <si>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</si>
  <si>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</si>
  <si>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</si>
  <si>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</si>
  <si>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</si>
  <si>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</si>
  <si>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</si>
  <si>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</si>
  <si>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</si>
  <si>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</si>
  <si>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</si>
  <si>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</si>
  <si>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</si>
  <si>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</si>
  <si>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</si>
  <si>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</si>
  <si>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</si>
  <si>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</si>
  <si>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</si>
  <si>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</si>
  <si>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</si>
  <si>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</si>
  <si>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</si>
  <si>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</si>
  <si>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</si>
  <si>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</si>
  <si>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</si>
  <si>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</si>
  <si>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</si>
  <si>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</si>
  <si>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</si>
  <si>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</si>
  <si>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</si>
  <si>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</si>
  <si>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</si>
  <si>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</si>
  <si>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</si>
  <si>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</si>
  <si>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</si>
  <si>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</si>
  <si>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</si>
  <si>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</si>
  <si>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</si>
  <si>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</si>
  <si>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</si>
  <si>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</si>
  <si>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</si>
  <si>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</si>
  <si>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</si>
  <si>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</si>
  <si>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</si>
  <si>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</si>
  <si>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</si>
  <si>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</si>
  <si>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</si>
  <si>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</si>
  <si>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</si>
  <si>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</si>
  <si>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</si>
  <si>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</si>
  <si>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</si>
  <si>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</si>
  <si>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</si>
  <si>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</si>
  <si>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</si>
  <si>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</si>
  <si>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</si>
  <si>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</si>
  <si>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</si>
  <si>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</si>
  <si>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</si>
  <si>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</si>
  <si>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</si>
  <si>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</si>
  <si>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</si>
  <si>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</si>
  <si>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</si>
  <si>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</si>
  <si>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</si>
  <si>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</si>
  <si>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</si>
  <si>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</si>
  <si>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</si>
  <si>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</si>
  <si>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</si>
  <si>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</si>
  <si>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</si>
  <si>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</si>
  <si>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</si>
  <si>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</si>
  <si>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</si>
  <si>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</si>
  <si>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</si>
  <si>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</si>
  <si>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</si>
  <si>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</si>
  <si>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</si>
  <si>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</si>
  <si>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</si>
  <si>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</si>
  <si>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</si>
  <si>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</si>
  <si>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</si>
  <si>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</si>
  <si>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</si>
  <si>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</si>
  <si>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</si>
  <si>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</si>
  <si>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</si>
  <si>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</si>
  <si>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</si>
  <si>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</si>
  <si>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</si>
  <si>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</si>
  <si>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</si>
  <si>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</si>
  <si>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</si>
  <si>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</si>
  <si>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</si>
  <si>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</si>
  <si>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</si>
  <si>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</si>
  <si>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</si>
  <si>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</si>
  <si>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</si>
  <si>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</si>
  <si>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</si>
  <si>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</si>
  <si>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</si>
  <si>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</si>
  <si>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</si>
  <si>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</si>
  <si>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</si>
  <si>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</si>
  <si>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</si>
  <si>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</si>
  <si>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</si>
  <si>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</si>
  <si>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</si>
  <si>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</si>
  <si>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</si>
  <si>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</si>
  <si>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</si>
  <si>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</si>
  <si>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</si>
  <si>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</si>
  <si>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</si>
  <si>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</si>
  <si>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</si>
  <si>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</si>
  <si>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</si>
  <si>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</si>
  <si>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</si>
  <si>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</si>
  <si>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</si>
  <si>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</si>
  <si>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</si>
  <si>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</si>
  <si>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</si>
  <si>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</si>
  <si>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</si>
  <si>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</si>
  <si>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</si>
  <si>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</si>
  <si>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</si>
  <si>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</si>
  <si>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</si>
  <si>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</si>
  <si>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</si>
  <si>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</si>
  <si>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</si>
  <si>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</si>
  <si>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</si>
  <si>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</si>
  <si>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</si>
  <si>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</si>
  <si>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</si>
  <si>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</si>
  <si>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</si>
  <si>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</si>
  <si>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</si>
  <si>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</si>
  <si>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</si>
  <si>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</si>
  <si>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</si>
  <si>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</si>
  <si>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</si>
  <si>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</si>
  <si>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</si>
  <si>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</si>
  <si>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</si>
  <si>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</si>
  <si>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</si>
  <si>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</si>
  <si>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</si>
  <si>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</si>
  <si>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</si>
  <si>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</si>
  <si>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</si>
  <si>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</si>
  <si>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</si>
  <si>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</si>
  <si>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</si>
  <si>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</si>
  <si>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</si>
  <si>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</si>
  <si>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</si>
  <si>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</si>
  <si>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</si>
  <si>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</si>
  <si>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</si>
  <si>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</si>
  <si>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</si>
  <si>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</si>
  <si>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</si>
  <si>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</si>
  <si>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</si>
  <si>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</si>
  <si>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</si>
  <si>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</si>
  <si>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</si>
  <si>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</si>
  <si>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</si>
  <si>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</si>
  <si>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</si>
  <si>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</si>
  <si>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</si>
  <si>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</si>
  <si>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</si>
  <si>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</si>
  <si>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</si>
  <si>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</si>
  <si>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</si>
  <si>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</si>
  <si>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</si>
  <si>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</si>
  <si>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</si>
  <si>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</si>
  <si>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</si>
  <si>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</si>
  <si>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</si>
  <si>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</si>
  <si>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</si>
  <si>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</si>
  <si>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</si>
  <si>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</si>
  <si>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</si>
  <si>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</si>
  <si>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</si>
  <si>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</si>
  <si>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</si>
  <si>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</si>
  <si>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</si>
  <si>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</si>
  <si>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</si>
  <si>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</si>
  <si>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</si>
  <si>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</si>
  <si>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</si>
  <si>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</si>
  <si>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</si>
  <si>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</si>
  <si>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</si>
  <si>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</si>
  <si>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</si>
  <si>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</si>
  <si>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</si>
  <si>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</si>
  <si>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</si>
  <si>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</si>
  <si>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</si>
  <si>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</si>
  <si>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</si>
  <si>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</si>
  <si>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</si>
  <si>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</si>
  <si>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</si>
  <si>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</si>
  <si>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</si>
  <si>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</si>
  <si>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</si>
  <si>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</si>
  <si>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</si>
  <si>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</si>
  <si>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</si>
  <si>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</si>
  <si>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</si>
  <si>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</si>
  <si>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</si>
  <si>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</si>
  <si>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</si>
  <si>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</si>
  <si>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</si>
  <si>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</si>
  <si>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</si>
  <si>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</si>
  <si>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</si>
  <si>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</si>
  <si>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</si>
  <si>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</si>
  <si>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</si>
  <si>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</si>
  <si>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</si>
  <si>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</si>
  <si>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</si>
  <si>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</si>
  <si>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</si>
  <si>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</si>
  <si>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</si>
  <si>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</si>
  <si>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</si>
  <si>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</si>
  <si>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</si>
  <si>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</si>
  <si>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</si>
  <si>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</si>
  <si>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</si>
  <si>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</si>
  <si>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</si>
  <si>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</si>
  <si>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</si>
  <si>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</si>
  <si>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</si>
  <si>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</si>
  <si>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</si>
  <si>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</si>
  <si>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</si>
  <si>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</si>
  <si>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</si>
  <si>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</si>
  <si>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</si>
  <si>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</si>
  <si>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</si>
  <si>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</si>
  <si>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</si>
  <si>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</si>
  <si>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</si>
  <si>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</si>
  <si>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</si>
  <si>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</si>
  <si>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</si>
  <si>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</si>
  <si>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</si>
  <si>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</si>
  <si>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</si>
  <si>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</si>
  <si>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</si>
  <si>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</si>
  <si>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</si>
  <si>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</si>
  <si>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</si>
  <si>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</si>
  <si>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</si>
  <si>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</si>
  <si>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</si>
  <si>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</si>
  <si>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</si>
  <si>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</si>
  <si>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</si>
  <si>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</si>
  <si>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</si>
  <si>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</si>
  <si>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</si>
  <si>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</si>
  <si>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</si>
  <si>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</si>
  <si>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</si>
  <si>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</si>
  <si>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</si>
  <si>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</si>
  <si>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</si>
  <si>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</si>
  <si>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</si>
  <si>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</si>
  <si>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</si>
  <si>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</si>
  <si>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</si>
  <si>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</si>
  <si>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</si>
  <si>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</si>
  <si>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</si>
  <si>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</si>
  <si>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</si>
  <si>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</si>
  <si>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</si>
  <si>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</si>
  <si>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</si>
  <si>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</si>
  <si>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</si>
  <si>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</si>
  <si>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</si>
  <si>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</si>
  <si>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</si>
  <si>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</si>
  <si>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</si>
  <si>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</si>
  <si>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</si>
  <si>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</si>
  <si>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</si>
  <si>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</si>
  <si>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</si>
  <si>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</si>
  <si>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</si>
  <si>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</si>
  <si>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</si>
  <si>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</si>
  <si>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</si>
  <si>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</si>
  <si>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</si>
  <si>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</si>
  <si>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</si>
  <si>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</si>
  <si>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</si>
  <si>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</si>
  <si>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</si>
  <si>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</si>
  <si>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</si>
  <si>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</si>
  <si>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</si>
  <si>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</si>
  <si>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</si>
  <si>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</si>
  <si>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</si>
  <si>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</si>
  <si>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</si>
  <si>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</si>
  <si>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</si>
  <si>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</si>
  <si>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</si>
  <si>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</si>
  <si>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</si>
  <si>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</si>
  <si>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</si>
  <si>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</si>
  <si>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</si>
  <si>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</si>
  <si>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</si>
  <si>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</si>
  <si>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</si>
  <si>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</si>
  <si>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</si>
  <si>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</si>
  <si>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</si>
  <si>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</si>
  <si>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</si>
  <si>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</si>
  <si>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</si>
  <si>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</si>
  <si>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</si>
  <si>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</si>
  <si>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</si>
  <si>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</si>
  <si>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</si>
  <si>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</si>
  <si>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</si>
  <si>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</si>
  <si>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</si>
  <si>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</si>
  <si>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</si>
  <si>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</si>
  <si>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</si>
  <si>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</si>
  <si>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</si>
  <si>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</si>
  <si>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</si>
  <si>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</si>
  <si>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</si>
  <si>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</si>
  <si>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</si>
  <si>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</si>
  <si>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</si>
  <si>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</si>
  <si>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</si>
  <si>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</si>
  <si>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</si>
  <si>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</si>
  <si>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</si>
  <si>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</si>
  <si>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</si>
  <si>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</si>
  <si>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</si>
  <si>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</si>
  <si>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</si>
  <si>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</si>
  <si>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</si>
  <si>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</si>
  <si>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</si>
  <si>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</si>
  <si>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</si>
  <si>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</si>
  <si>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</si>
  <si>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</si>
  <si>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</si>
  <si>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</si>
  <si>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</si>
  <si>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</si>
  <si>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</si>
  <si>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</si>
  <si>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</si>
  <si>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</si>
  <si>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</si>
  <si>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</si>
  <si>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</si>
  <si>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</si>
  <si>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</si>
  <si>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</si>
  <si>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</si>
  <si>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</si>
  <si>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</si>
  <si>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</si>
  <si>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</si>
  <si>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</si>
  <si>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</si>
  <si>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</si>
  <si>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</si>
  <si>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</si>
  <si>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</si>
  <si>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</si>
  <si>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</si>
  <si>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</si>
  <si>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</si>
  <si>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</si>
  <si>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</si>
  <si>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</si>
  <si>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</si>
  <si>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</si>
  <si>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</si>
  <si>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</si>
  <si>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</si>
  <si>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</si>
  <si>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</si>
  <si>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</si>
  <si>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</si>
  <si>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</si>
  <si>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</si>
  <si>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</si>
  <si>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</si>
  <si>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</si>
  <si>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</si>
  <si>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</si>
  <si>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</si>
  <si>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</si>
  <si>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</si>
  <si>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</si>
  <si>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</si>
  <si>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</si>
  <si>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</si>
  <si>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</si>
  <si>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</si>
  <si>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</si>
  <si>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</si>
  <si>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</si>
  <si>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</si>
  <si>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</si>
  <si>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</si>
  <si>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</si>
  <si>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</si>
  <si>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</si>
  <si>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</si>
  <si>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</si>
  <si>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</si>
  <si>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</si>
  <si>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</si>
  <si>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</si>
  <si>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</si>
  <si>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</si>
  <si>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</si>
  <si>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</si>
  <si>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</si>
  <si>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</si>
  <si>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</si>
  <si>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</si>
  <si>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</si>
  <si>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</si>
  <si>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</si>
  <si>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</si>
  <si>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</si>
  <si>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</si>
  <si>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</si>
  <si>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</si>
  <si>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</si>
  <si>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</si>
  <si>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</si>
  <si>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</si>
  <si>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</si>
  <si>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</si>
  <si>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</si>
  <si>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</si>
  <si>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</si>
  <si>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</si>
  <si>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</si>
  <si>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</si>
  <si>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</si>
  <si>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</si>
  <si>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</si>
  <si>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</si>
  <si>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</si>
  <si>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</si>
  <si>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</si>
  <si>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</si>
  <si>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</si>
  <si>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</si>
  <si>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</si>
  <si>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</si>
  <si>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</si>
  <si>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</si>
  <si>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</si>
  <si>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</si>
  <si>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</si>
  <si>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</si>
  <si>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</si>
  <si>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</si>
  <si>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</si>
  <si>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</si>
  <si>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</si>
  <si>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</si>
  <si>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</si>
  <si>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</si>
  <si>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</si>
  <si>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</si>
  <si>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</si>
  <si>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</si>
  <si>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</si>
  <si>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</si>
  <si>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</si>
  <si>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</si>
  <si>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</si>
  <si>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</si>
  <si>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</si>
  <si>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</si>
  <si>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</si>
  <si>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</si>
  <si>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</si>
  <si>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</si>
  <si>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</si>
  <si>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</si>
  <si>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</si>
  <si>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</si>
  <si>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</si>
  <si>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</si>
  <si>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</si>
  <si>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</si>
  <si>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</si>
  <si>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</si>
  <si>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</si>
  <si>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</si>
  <si>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</si>
  <si>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</si>
  <si>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</si>
  <si>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</si>
  <si>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</si>
  <si>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</si>
  <si>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</si>
  <si>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</si>
  <si>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</si>
  <si>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</si>
  <si>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</si>
  <si>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</si>
  <si>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</si>
  <si>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</si>
  <si>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</si>
  <si>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</si>
  <si>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</si>
  <si>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</si>
  <si>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</si>
  <si>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</si>
  <si>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</si>
  <si>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</si>
  <si>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</si>
  <si>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</si>
  <si>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</si>
  <si>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</si>
  <si>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</si>
  <si>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</si>
  <si>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</si>
  <si>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</si>
  <si>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</si>
  <si>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</si>
  <si>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</si>
  <si>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</si>
  <si>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</si>
  <si>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</si>
  <si>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</si>
  <si>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</si>
  <si>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</si>
  <si>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</si>
  <si>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</si>
  <si>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</si>
  <si>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</si>
  <si>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</si>
  <si>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</si>
  <si>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</si>
  <si>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</si>
  <si>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</si>
  <si>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</si>
  <si>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</si>
  <si>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</si>
  <si>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</si>
  <si>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</si>
  <si>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</si>
  <si>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</si>
  <si>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</si>
  <si>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</si>
  <si>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</si>
  <si>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</si>
  <si>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</si>
  <si>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</si>
  <si>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</si>
  <si>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</si>
  <si>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</si>
  <si>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</si>
  <si>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</si>
  <si>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</si>
  <si>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</si>
  <si>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</si>
  <si>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</si>
  <si>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</si>
  <si>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</si>
  <si>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</si>
  <si>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</si>
  <si>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</si>
  <si>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</si>
  <si>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</si>
  <si>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</si>
  <si>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</si>
  <si>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</si>
  <si>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</si>
  <si>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</si>
  <si>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</si>
  <si>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</si>
  <si>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</si>
  <si>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</si>
  <si>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</si>
  <si>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</si>
  <si>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</si>
  <si>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</si>
  <si>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</si>
  <si>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</si>
  <si>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</si>
  <si>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</si>
  <si>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</si>
  <si>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</si>
  <si>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</si>
  <si>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</si>
  <si>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</si>
  <si>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</si>
  <si>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</si>
  <si>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</si>
  <si>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</si>
  <si>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</si>
  <si>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</si>
  <si>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</si>
  <si>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</si>
  <si>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</si>
  <si>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</si>
  <si>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</si>
  <si>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</si>
  <si>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</si>
  <si>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</si>
  <si>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</si>
  <si>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</si>
  <si>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</si>
  <si>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</si>
  <si>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</si>
  <si>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</si>
  <si>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</si>
  <si>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</si>
  <si>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</si>
  <si>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</si>
  <si>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</si>
  <si>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</si>
  <si>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</si>
  <si>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</si>
  <si>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</si>
  <si>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</si>
  <si>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</si>
  <si>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</si>
  <si>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</si>
  <si>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</si>
  <si>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</si>
  <si>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</si>
  <si>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</si>
  <si>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</si>
  <si>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</si>
  <si>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</si>
  <si>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</si>
  <si>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</si>
  <si>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</si>
  <si>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</si>
  <si>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</si>
  <si>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</si>
  <si>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</si>
  <si>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</si>
  <si>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</si>
  <si>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</si>
  <si>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</si>
  <si>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</si>
  <si>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</si>
  <si>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</si>
  <si>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</si>
  <si>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</si>
  <si>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</si>
  <si>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</si>
  <si>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</si>
  <si>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</si>
  <si>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</si>
  <si>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</si>
  <si>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</si>
  <si>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</si>
  <si>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</si>
  <si>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</si>
  <si>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</si>
  <si>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</si>
  <si>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</si>
  <si>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</si>
  <si>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</si>
  <si>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</si>
  <si>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</si>
  <si>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</si>
  <si>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</si>
  <si>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</si>
  <si>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</si>
  <si>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</si>
  <si>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</si>
  <si>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</si>
  <si>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</si>
  <si>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</si>
  <si>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</si>
  <si>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</si>
  <si>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</si>
  <si>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</si>
  <si>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</si>
  <si>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</si>
  <si>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</si>
  <si>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</si>
  <si>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</si>
  <si>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</si>
  <si>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</si>
  <si>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</si>
  <si>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</si>
  <si>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</si>
  <si>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</si>
  <si>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</si>
  <si>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</si>
  <si>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</si>
  <si>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</si>
  <si>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</si>
  <si>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</si>
  <si>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</si>
  <si>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</si>
  <si>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</si>
  <si>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</si>
  <si>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</si>
  <si>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</si>
  <si>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</si>
  <si>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</si>
  <si>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</si>
  <si>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</si>
  <si>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</si>
  <si>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</si>
  <si>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</si>
  <si>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</si>
  <si>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</si>
  <si>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</si>
  <si>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</si>
  <si>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</si>
  <si>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</si>
  <si>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</si>
  <si>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</si>
  <si>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</si>
  <si>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</si>
  <si>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</si>
  <si>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</si>
  <si>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</si>
  <si>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</si>
  <si>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</si>
  <si>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</si>
  <si>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</si>
  <si>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</si>
  <si>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</si>
  <si>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</si>
  <si>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</si>
  <si>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</si>
  <si>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</si>
  <si>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</si>
  <si>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</si>
  <si>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</si>
  <si>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</si>
  <si>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</si>
  <si>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</si>
  <si>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</si>
  <si>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</si>
  <si>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</si>
  <si>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</si>
  <si>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</si>
  <si>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</si>
  <si>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</si>
  <si>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</si>
  <si>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</si>
  <si>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</si>
  <si>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</si>
  <si>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</si>
  <si>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</si>
  <si>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</si>
  <si>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</si>
  <si>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</si>
  <si>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</si>
  <si>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</si>
  <si>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</si>
  <si>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</si>
  <si>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</si>
  <si>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</si>
  <si>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</si>
  <si>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</si>
  <si>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</si>
  <si>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</si>
  <si>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</si>
  <si>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</si>
  <si>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</si>
  <si>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</si>
  <si>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</si>
  <si>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</si>
  <si>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</si>
  <si>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</si>
  <si>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</si>
  <si>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</si>
  <si>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</si>
  <si>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</si>
  <si>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</si>
  <si>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</si>
  <si>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</si>
  <si>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</si>
  <si>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</si>
  <si>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</si>
  <si>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</si>
  <si>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</si>
  <si>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</si>
  <si>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</si>
  <si>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</si>
  <si>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</si>
  <si>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</si>
  <si>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</si>
  <si>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</si>
  <si>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</si>
  <si>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</si>
  <si>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</si>
  <si>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</si>
  <si>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</si>
  <si>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</si>
  <si>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</si>
  <si>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</si>
  <si>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</si>
  <si>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</si>
  <si>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</si>
  <si>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</si>
  <si>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</si>
  <si>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</si>
  <si>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</si>
  <si>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</si>
  <si>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</si>
  <si>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</si>
  <si>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</si>
  <si>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</si>
  <si>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</si>
  <si>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</si>
  <si>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</si>
  <si>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</si>
  <si>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</si>
  <si>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</si>
  <si>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</si>
  <si>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</si>
  <si>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</si>
  <si>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</si>
  <si>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</si>
  <si>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</si>
  <si>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</si>
  <si>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</si>
  <si>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</si>
  <si>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</si>
  <si>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</si>
  <si>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</si>
  <si>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</si>
  <si>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</si>
  <si>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</si>
  <si>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</si>
  <si>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</si>
  <si>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</si>
  <si>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</si>
  <si>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</si>
  <si>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</si>
  <si>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</si>
  <si>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</si>
  <si>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</si>
  <si>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</si>
  <si>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</si>
  <si>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</si>
  <si>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</si>
  <si>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</si>
  <si>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</si>
  <si>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</si>
  <si>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</si>
  <si>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</si>
  <si>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</si>
  <si>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</si>
  <si>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</si>
  <si>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</si>
  <si>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</si>
  <si>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</si>
  <si>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</si>
  <si>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</si>
  <si>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</si>
  <si>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</si>
  <si>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</si>
  <si>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</si>
  <si>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</si>
  <si>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</si>
  <si>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</si>
  <si>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</si>
  <si>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</si>
  <si>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</si>
  <si>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</si>
  <si>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</si>
  <si>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</si>
  <si>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</si>
  <si>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</si>
  <si>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</si>
  <si>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</si>
  <si>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</si>
  <si>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</si>
  <si>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</si>
  <si>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</si>
  <si>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</si>
  <si>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</si>
  <si>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</si>
  <si>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</si>
  <si>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</si>
  <si>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</si>
  <si>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</si>
  <si>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</si>
  <si>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</si>
  <si>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</si>
  <si>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</si>
  <si>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</si>
  <si>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</si>
  <si>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</si>
  <si>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</si>
  <si>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</si>
  <si>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</si>
  <si>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</si>
  <si>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</si>
  <si>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</si>
  <si>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</si>
  <si>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</si>
  <si>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</si>
  <si>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</si>
  <si>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</si>
  <si>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</si>
  <si>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</si>
  <si>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</si>
  <si>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</si>
  <si>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</si>
  <si>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</si>
  <si>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</si>
  <si>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</si>
  <si>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</si>
  <si>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</si>
  <si>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</si>
  <si>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</si>
  <si>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</si>
  <si>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</si>
  <si>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</si>
  <si>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</si>
  <si>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</si>
  <si>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</si>
  <si>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</si>
  <si>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</si>
  <si>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</si>
  <si>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</si>
  <si>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</si>
  <si>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</si>
  <si>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</si>
  <si>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</si>
  <si>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</si>
  <si>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</si>
  <si>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</si>
  <si>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</si>
  <si>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</si>
  <si>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</si>
  <si>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</si>
  <si>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</si>
  <si>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</si>
  <si>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</si>
  <si>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</si>
  <si>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</si>
  <si>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</si>
  <si>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</si>
  <si>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</si>
  <si>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</si>
  <si>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</si>
  <si>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</si>
  <si>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</si>
  <si>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</si>
  <si>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</si>
  <si>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</si>
  <si>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</si>
  <si>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</si>
  <si>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</si>
  <si>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</si>
  <si>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</si>
  <si>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</si>
  <si>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</si>
  <si>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</si>
  <si>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</si>
  <si>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</si>
  <si>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</si>
  <si>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</si>
  <si>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</si>
  <si>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</si>
  <si>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</si>
  <si>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</si>
  <si>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</si>
  <si>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</si>
  <si>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</si>
  <si>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</si>
  <si>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</si>
  <si>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</si>
  <si>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</si>
  <si>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</si>
  <si>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</si>
  <si>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</si>
  <si>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</si>
  <si>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</si>
  <si>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</si>
  <si>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</si>
  <si>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</si>
  <si>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</si>
  <si>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</si>
  <si>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</si>
  <si>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</si>
  <si>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</si>
  <si>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</si>
  <si>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</si>
  <si>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</si>
  <si>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</si>
  <si>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</si>
  <si>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</si>
  <si>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</si>
  <si>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</si>
  <si>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</si>
  <si>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</si>
  <si>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</si>
  <si>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</si>
  <si>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</si>
  <si>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</si>
  <si>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</si>
  <si>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</si>
  <si>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</si>
  <si>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</si>
  <si>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</si>
  <si>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</si>
  <si>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</si>
  <si>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</si>
  <si>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</si>
  <si>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</si>
  <si>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</si>
  <si>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</si>
  <si>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</si>
  <si>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</si>
  <si>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</si>
  <si>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</si>
  <si>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</si>
  <si>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</si>
  <si>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</si>
  <si>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</si>
  <si>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</si>
  <si>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</si>
  <si>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</si>
  <si>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</si>
  <si>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</si>
  <si>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</si>
  <si>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</si>
  <si>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</si>
  <si>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</si>
  <si>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</si>
  <si>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</si>
  <si>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</si>
  <si>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</si>
  <si>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</si>
  <si>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</si>
  <si>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</si>
  <si>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</si>
  <si>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</si>
  <si>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</si>
  <si>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</si>
  <si>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</si>
  <si>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</si>
  <si>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</si>
  <si>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</si>
  <si>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</si>
  <si>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</si>
  <si>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</si>
  <si>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</si>
  <si>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</si>
  <si>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</si>
  <si>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</si>
  <si>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</si>
  <si>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</si>
  <si>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</si>
  <si>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</si>
  <si>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</si>
  <si>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</si>
  <si>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</si>
  <si>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</si>
  <si>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</si>
  <si>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</si>
  <si>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</si>
  <si>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</si>
  <si>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</si>
  <si>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</si>
  <si>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</si>
  <si>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</si>
  <si>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</si>
  <si>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</si>
  <si>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</si>
  <si>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</si>
  <si>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</si>
  <si>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</si>
  <si>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</si>
  <si>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</si>
  <si>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</si>
  <si>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</si>
  <si>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</si>
  <si>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</si>
  <si>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</si>
  <si>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</si>
  <si>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</si>
  <si>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</si>
  <si>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</si>
  <si>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</si>
  <si>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</si>
  <si>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</si>
  <si>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</si>
  <si>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</si>
  <si>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</si>
  <si>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</si>
  <si>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</si>
  <si>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</si>
  <si>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</si>
  <si>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</si>
  <si>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</si>
  <si>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</si>
  <si>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</si>
  <si>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</si>
  <si>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</si>
  <si>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</si>
  <si>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</si>
  <si>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</si>
  <si>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</si>
  <si>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</si>
  <si>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</si>
  <si>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</si>
  <si>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</si>
  <si>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</si>
  <si>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</si>
  <si>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</si>
  <si>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</si>
  <si>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</si>
  <si>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</si>
  <si>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</si>
  <si>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</si>
  <si>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</si>
  <si>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</si>
  <si>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</si>
  <si>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</si>
  <si>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</si>
  <si>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</si>
  <si>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</si>
  <si>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</si>
  <si>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</si>
  <si>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</si>
  <si>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</si>
  <si>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</si>
  <si>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</si>
  <si>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</si>
  <si>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</si>
  <si>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</si>
  <si>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</si>
  <si>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</si>
  <si>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</si>
  <si>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</si>
  <si>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</si>
  <si>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</si>
  <si>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</si>
  <si>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</si>
  <si>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</si>
  <si>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</si>
  <si>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</si>
  <si>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</si>
  <si>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</si>
  <si>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</si>
  <si>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</si>
  <si>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</si>
  <si>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</si>
  <si>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</si>
  <si>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</si>
  <si>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</si>
  <si>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</si>
  <si>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</si>
  <si>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</si>
  <si>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</si>
  <si>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</si>
  <si>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</si>
  <si>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</si>
  <si>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</si>
  <si>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</si>
  <si>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</si>
  <si>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</si>
  <si>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</si>
  <si>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</si>
  <si>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</si>
  <si>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</si>
  <si>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</si>
  <si>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</si>
  <si>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</si>
  <si>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</si>
  <si>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</si>
  <si>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</si>
  <si>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</si>
  <si>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</si>
  <si>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</si>
  <si>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</si>
  <si>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</si>
  <si>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</si>
  <si>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</si>
  <si>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</si>
  <si>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</si>
  <si>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</si>
  <si>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</si>
  <si>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</si>
  <si>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</si>
  <si>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</si>
  <si>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</si>
  <si>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</si>
  <si>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</si>
  <si>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</si>
  <si>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</si>
  <si>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</si>
  <si>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</si>
  <si>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</si>
  <si>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</si>
  <si>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</si>
  <si>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</si>
  <si>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</si>
  <si>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</si>
  <si>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</si>
  <si>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</si>
  <si>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</si>
  <si>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</si>
  <si>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</si>
  <si>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</si>
  <si>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</si>
  <si>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</si>
  <si>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</si>
  <si>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</si>
  <si>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</si>
  <si>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</si>
  <si>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</si>
  <si>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</si>
  <si>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</si>
  <si>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</si>
  <si>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</si>
  <si>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</si>
  <si>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</si>
  <si>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</si>
  <si>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</si>
  <si>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</si>
  <si>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</si>
  <si>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</si>
  <si>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</si>
  <si>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</si>
  <si>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</si>
  <si>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</si>
  <si>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</si>
  <si>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</si>
  <si>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</si>
  <si>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</si>
  <si>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</si>
  <si>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</si>
  <si>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</si>
  <si>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</si>
  <si>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</si>
  <si>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</si>
  <si>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</si>
  <si>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</si>
  <si>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</si>
  <si>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</si>
  <si>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</si>
  <si>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</si>
  <si>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</si>
  <si>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</si>
  <si>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</si>
  <si>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</si>
  <si>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</si>
  <si>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</si>
  <si>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</si>
  <si>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</si>
  <si>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</si>
  <si>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</si>
  <si>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</si>
  <si>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</si>
  <si>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</si>
  <si>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</si>
  <si>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</si>
  <si>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</si>
  <si>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</si>
  <si>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</si>
  <si>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</si>
  <si>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</si>
  <si>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</si>
  <si>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</si>
  <si>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</si>
  <si>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</si>
  <si>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</si>
  <si>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</si>
  <si>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</si>
  <si>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</si>
  <si>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</si>
  <si>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</si>
  <si>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</si>
  <si>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</si>
  <si>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</si>
  <si>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</si>
  <si>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</si>
  <si>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</si>
  <si>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</si>
  <si>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</si>
  <si>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</si>
  <si>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</si>
  <si>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</si>
  <si>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</si>
  <si>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</si>
  <si>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</si>
  <si>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</si>
  <si>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</si>
  <si>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</si>
  <si>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</si>
  <si>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</si>
  <si>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</si>
  <si>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</si>
  <si>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</si>
  <si>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</si>
  <si>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</si>
  <si>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</si>
  <si>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</si>
  <si>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</si>
  <si>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</si>
  <si>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</si>
  <si>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</si>
  <si>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</si>
  <si>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</si>
  <si>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</si>
  <si>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</si>
  <si>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</si>
  <si>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</si>
  <si>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</si>
  <si>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</si>
  <si>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</si>
  <si>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</si>
  <si>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</si>
  <si>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</si>
  <si>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</si>
  <si>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</si>
  <si>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</si>
  <si>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</si>
  <si>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</si>
  <si>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</si>
  <si>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</si>
  <si>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</si>
  <si>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</si>
  <si>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</si>
  <si>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</si>
  <si>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</si>
  <si>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</si>
  <si>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</si>
  <si>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</si>
  <si>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</si>
  <si>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</si>
  <si>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</si>
  <si>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</si>
  <si>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</si>
  <si>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</si>
  <si>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</si>
  <si>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</si>
  <si>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</si>
  <si>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</si>
  <si>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</si>
  <si>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</si>
  <si>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</si>
  <si>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</si>
  <si>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</si>
  <si>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</si>
  <si>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</si>
  <si>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</si>
  <si>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</si>
  <si>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</si>
  <si>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</si>
  <si>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</si>
  <si>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</si>
  <si>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</si>
  <si>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</si>
  <si>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</si>
  <si>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</si>
  <si>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</si>
  <si>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</si>
  <si>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</si>
  <si>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</si>
  <si>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</si>
  <si>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</si>
  <si>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</si>
  <si>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</si>
  <si>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</si>
  <si>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</si>
  <si>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</si>
  <si>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</si>
  <si>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</si>
  <si>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</si>
  <si>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</si>
  <si>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</si>
  <si>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</si>
  <si>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</si>
  <si>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</si>
  <si>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</si>
  <si>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</si>
  <si>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</si>
  <si>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</si>
  <si>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</si>
  <si>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</si>
  <si>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</si>
  <si>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</si>
  <si>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</si>
  <si>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</si>
  <si>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</si>
  <si>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</si>
  <si>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</si>
  <si>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</si>
  <si>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</si>
  <si>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</si>
  <si>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</si>
  <si>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</si>
  <si>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</si>
  <si>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</si>
  <si>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</si>
  <si>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</si>
  <si>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</si>
  <si>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</si>
  <si>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</si>
  <si>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</si>
  <si>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</si>
  <si>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</si>
  <si>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</si>
  <si>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</si>
  <si>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</si>
  <si>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</si>
  <si>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</si>
  <si>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</si>
  <si>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</si>
  <si>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</si>
  <si>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</si>
  <si>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</si>
  <si>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</si>
  <si>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</si>
  <si>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</si>
  <si>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</si>
  <si>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</si>
  <si>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</si>
  <si>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</si>
  <si>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</si>
  <si>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</si>
  <si>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</si>
  <si>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</si>
  <si>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</si>
  <si>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</si>
  <si>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</si>
  <si>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</si>
  <si>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</si>
  <si>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</si>
  <si>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</si>
  <si>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</si>
  <si>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</si>
  <si>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</si>
  <si>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</si>
  <si>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</si>
  <si>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</si>
  <si>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</si>
  <si>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</si>
  <si>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</si>
  <si>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</si>
  <si>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</si>
  <si>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</si>
  <si>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</si>
  <si>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</si>
  <si>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</si>
  <si>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</si>
  <si>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</si>
  <si>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</si>
  <si>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</si>
  <si>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</si>
  <si>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</si>
  <si>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</si>
  <si>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</si>
  <si>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</si>
  <si>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</si>
  <si>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</si>
  <si>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</si>
  <si>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</si>
  <si>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</si>
  <si>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</si>
  <si>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</si>
  <si>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</si>
  <si>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</si>
  <si>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</si>
  <si>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</si>
  <si>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</si>
  <si>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</si>
  <si>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</si>
  <si>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</si>
  <si>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</si>
  <si>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</si>
  <si>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</si>
  <si>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</si>
  <si>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</si>
  <si>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</si>
  <si>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</si>
  <si>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</si>
  <si>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</si>
  <si>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</si>
  <si>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</si>
  <si>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</si>
  <si>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</si>
  <si>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</si>
  <si>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</si>
  <si>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</si>
  <si>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</si>
  <si>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</si>
  <si>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</si>
  <si>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</si>
  <si>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</si>
  <si>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</si>
  <si>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</si>
  <si>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</si>
  <si>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</si>
  <si>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</si>
  <si>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</si>
  <si>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</si>
  <si>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</si>
  <si>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</si>
  <si>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</si>
  <si>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</si>
  <si>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</si>
  <si>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</si>
  <si>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</si>
  <si>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</si>
  <si>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</si>
  <si>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</si>
  <si>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</si>
  <si>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</si>
  <si>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</si>
  <si>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</si>
  <si>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</si>
  <si>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</si>
  <si>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</si>
  <si>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</si>
  <si>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</si>
  <si>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</si>
  <si>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</si>
  <si>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</si>
  <si>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</si>
  <si>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</si>
  <si>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</si>
  <si>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</si>
  <si>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</si>
  <si>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</si>
  <si>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</si>
  <si>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</si>
  <si>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</si>
  <si>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</si>
  <si>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</si>
  <si>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</si>
  <si>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</si>
  <si>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</si>
  <si>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</si>
  <si>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</si>
  <si>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</si>
  <si>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</si>
  <si>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</si>
  <si>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</si>
  <si>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</si>
  <si>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</si>
  <si>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</si>
  <si>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</si>
  <si>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</si>
  <si>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</si>
  <si>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</si>
  <si>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</si>
  <si>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</si>
  <si>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</si>
  <si>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</si>
  <si>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</si>
  <si>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</si>
  <si>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</si>
  <si>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</si>
  <si>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</si>
  <si>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</si>
  <si>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</si>
  <si>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</si>
  <si>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</si>
  <si>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</si>
  <si>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</si>
  <si>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</si>
  <si>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</si>
  <si>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</si>
  <si>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</si>
  <si>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</si>
  <si>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</si>
  <si>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</si>
  <si>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</si>
  <si>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</si>
  <si>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</si>
  <si>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</si>
  <si>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</si>
  <si>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</si>
  <si>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</si>
  <si>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</si>
  <si>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</si>
  <si>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</si>
  <si>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</si>
  <si>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</si>
  <si>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</si>
  <si>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</si>
  <si>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</si>
  <si>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</si>
  <si>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</si>
  <si>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</si>
  <si>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</si>
  <si>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</si>
  <si>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</si>
  <si>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</si>
  <si>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</si>
  <si>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</si>
  <si>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</si>
  <si>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</si>
  <si>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</si>
  <si>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</si>
  <si>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</si>
  <si>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</si>
  <si>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</si>
  <si>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</si>
  <si>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</si>
  <si>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</si>
  <si>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</si>
  <si>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</si>
  <si>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</si>
  <si>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</si>
  <si>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</si>
  <si>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</si>
  <si>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</si>
  <si>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</si>
  <si>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</si>
  <si>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</si>
  <si>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</si>
  <si>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</si>
  <si>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</si>
  <si>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</si>
  <si>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</si>
  <si>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</si>
  <si>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</si>
  <si>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</si>
  <si>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</si>
  <si>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</si>
  <si>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</si>
  <si>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</si>
  <si>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</si>
  <si>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</si>
  <si>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</si>
  <si>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</si>
  <si>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</si>
  <si>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</si>
  <si>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</si>
  <si>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</si>
  <si>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</si>
  <si>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</si>
  <si>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</si>
  <si>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</si>
  <si>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</si>
  <si>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</si>
  <si>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</si>
  <si>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</si>
  <si>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</si>
  <si>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</si>
  <si>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</si>
  <si>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</si>
  <si>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</si>
  <si>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</si>
  <si>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</si>
  <si>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</si>
  <si>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</si>
  <si>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</si>
  <si>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</si>
  <si>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</si>
  <si>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</si>
  <si>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</si>
  <si>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</si>
  <si>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</si>
  <si>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</si>
  <si>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</si>
  <si>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</si>
  <si>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</si>
  <si>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</si>
  <si>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</si>
  <si>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</si>
  <si>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</si>
  <si>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</si>
  <si>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</si>
  <si>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</si>
  <si>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</si>
  <si>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</si>
  <si>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</si>
  <si>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</si>
  <si>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</si>
  <si>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</si>
  <si>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</si>
  <si>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</si>
  <si>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</si>
  <si>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</si>
  <si>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</si>
  <si>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</si>
  <si>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</si>
  <si>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</si>
  <si>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</si>
  <si>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</si>
  <si>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</si>
  <si>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</si>
  <si>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</si>
  <si>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</si>
  <si>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</si>
  <si>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</si>
  <si>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</si>
  <si>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</si>
  <si>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</si>
  <si>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</si>
  <si>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</si>
  <si>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</si>
  <si>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</si>
  <si>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</si>
  <si>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</si>
  <si>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</si>
  <si>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</si>
  <si>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</si>
  <si>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</si>
  <si>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</si>
  <si>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</si>
  <si>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</si>
  <si>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</si>
  <si>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</si>
  <si>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</si>
  <si>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</si>
  <si>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</si>
  <si>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</si>
  <si>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</si>
  <si>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</si>
  <si>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</si>
  <si>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</si>
  <si>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</si>
  <si>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</si>
  <si>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</si>
  <si>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</si>
  <si>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</si>
  <si>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</si>
  <si>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</si>
  <si>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</si>
  <si>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</si>
  <si>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</si>
  <si>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</si>
  <si>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</si>
  <si>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</si>
  <si>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</si>
  <si>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</si>
  <si>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</si>
  <si>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</si>
  <si>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</si>
  <si>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</si>
  <si>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</si>
  <si>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</si>
  <si>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</si>
  <si>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</si>
  <si>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</si>
  <si>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</si>
  <si>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</si>
  <si>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</si>
  <si>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</si>
  <si>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</si>
  <si>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</si>
  <si>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</si>
  <si>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</si>
  <si>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</si>
  <si>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</si>
  <si>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</si>
  <si>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</si>
  <si>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</si>
  <si>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</si>
  <si>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</si>
  <si>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</si>
  <si>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</si>
  <si>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</si>
  <si>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</si>
  <si>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</si>
  <si>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</si>
  <si>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</si>
  <si>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</si>
  <si>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</si>
  <si>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</si>
  <si>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</si>
  <si>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</si>
  <si>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</si>
  <si>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</si>
  <si>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</si>
  <si>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</si>
  <si>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</si>
  <si>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</si>
  <si>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</si>
  <si>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</si>
  <si>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</si>
  <si>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</si>
  <si>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</si>
  <si>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</si>
  <si>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</si>
  <si>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</si>
  <si>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</si>
  <si>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</si>
  <si>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</si>
  <si>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</si>
  <si>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</si>
  <si>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</si>
  <si>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</si>
  <si>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</si>
  <si>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</si>
  <si>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</si>
  <si>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</si>
  <si>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</si>
  <si>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</si>
  <si>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</si>
  <si>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</si>
  <si>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</si>
  <si>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</si>
  <si>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</si>
  <si>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</si>
  <si>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</si>
  <si>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</si>
  <si>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</si>
  <si>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</si>
  <si>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</si>
  <si>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</si>
  <si>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</si>
  <si>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</si>
  <si>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</si>
  <si>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</si>
  <si>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</si>
  <si>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</si>
  <si>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</si>
  <si>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</si>
  <si>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</si>
  <si>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</si>
  <si>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</si>
  <si>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</si>
  <si>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</si>
  <si>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</si>
  <si>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</si>
  <si>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</si>
  <si>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</si>
  <si>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</si>
  <si>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</si>
  <si>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</si>
  <si>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</si>
  <si>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</si>
  <si>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</si>
  <si>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</si>
  <si>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</si>
  <si>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</si>
  <si>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</si>
  <si>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</si>
  <si>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</si>
  <si>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</si>
  <si>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</si>
  <si>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</si>
  <si>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</si>
  <si>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</si>
  <si>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</si>
  <si>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</si>
  <si>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</si>
  <si>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</si>
  <si>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</si>
  <si>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</si>
  <si>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</si>
  <si>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</si>
  <si>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</si>
  <si>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</si>
  <si>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</si>
  <si>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</si>
  <si>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</si>
  <si>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</si>
  <si>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</si>
  <si>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</si>
  <si>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</si>
  <si>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</si>
  <si>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</si>
  <si>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</si>
  <si>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</si>
  <si>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</si>
  <si>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</si>
  <si>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</si>
  <si>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</si>
  <si>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</si>
  <si>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</si>
  <si>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</si>
  <si>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</si>
  <si>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</si>
  <si>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</si>
  <si>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</si>
  <si>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</si>
  <si>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</si>
  <si>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</si>
  <si>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</si>
  <si>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</si>
  <si>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</si>
  <si>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</si>
  <si>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</si>
  <si>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</si>
  <si>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</si>
  <si>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</si>
  <si>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</si>
  <si>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</si>
  <si>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</si>
  <si>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</si>
  <si>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</si>
  <si>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</si>
  <si>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</si>
  <si>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</si>
  <si>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</si>
  <si>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</si>
  <si>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</si>
  <si>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</si>
  <si>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</si>
  <si>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</si>
  <si>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</si>
  <si>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</si>
  <si>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</si>
  <si>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</si>
  <si>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</si>
  <si>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</si>
  <si>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</si>
  <si>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</si>
  <si>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</si>
  <si>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</si>
  <si>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</si>
  <si>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</si>
  <si>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</si>
  <si>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</si>
  <si>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</si>
  <si>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</si>
  <si>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</si>
  <si>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</si>
  <si>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</si>
  <si>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</si>
  <si>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</si>
  <si>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</si>
  <si>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</si>
  <si>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</si>
  <si>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</si>
  <si>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</si>
  <si>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</si>
  <si>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</si>
  <si>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</si>
  <si>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</si>
  <si>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</si>
  <si>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</si>
  <si>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</si>
  <si>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</si>
  <si>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</si>
  <si>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</si>
  <si>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</si>
  <si>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</si>
  <si>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</si>
  <si>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</si>
  <si>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</si>
  <si>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</si>
  <si>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</si>
  <si>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</si>
  <si>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</si>
  <si>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</si>
  <si>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</si>
  <si>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</si>
  <si>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</si>
  <si>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</si>
  <si>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</si>
  <si>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</si>
  <si>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</si>
  <si>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</si>
  <si>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</si>
  <si>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</si>
  <si>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</si>
  <si>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</si>
  <si>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</si>
  <si>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</si>
  <si>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</si>
  <si>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</si>
  <si>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</si>
  <si>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</si>
  <si>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</si>
  <si>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</si>
  <si>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</si>
  <si>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</si>
  <si>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</si>
  <si>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</si>
  <si>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</si>
  <si>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</si>
  <si>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</si>
  <si>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</si>
  <si>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</si>
  <si>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</si>
  <si>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</si>
  <si>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</si>
  <si>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</si>
  <si>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</si>
  <si>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</si>
  <si>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</si>
  <si>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</si>
  <si>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</si>
  <si>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</si>
  <si>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</si>
  <si>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</si>
  <si>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</si>
  <si>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</si>
  <si>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</si>
  <si>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</si>
  <si>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</si>
  <si>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</si>
  <si>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</si>
  <si>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</si>
  <si>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</si>
  <si>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</si>
  <si>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</si>
  <si>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</si>
  <si>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</si>
  <si>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</si>
  <si>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</si>
  <si>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</si>
  <si>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</si>
  <si>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</si>
  <si>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</si>
  <si>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</si>
  <si>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</si>
  <si>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</si>
  <si>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</si>
  <si>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</si>
  <si>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</si>
  <si>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</si>
  <si>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</si>
  <si>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</si>
  <si>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</si>
  <si>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</si>
  <si>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</si>
  <si>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</si>
  <si>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</si>
  <si>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</si>
  <si>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</si>
  <si>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</si>
  <si>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</si>
  <si>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</si>
  <si>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</si>
  <si>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</si>
  <si>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</si>
  <si>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</si>
  <si>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</si>
  <si>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</si>
  <si>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</si>
  <si>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</si>
  <si>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</si>
  <si>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</si>
  <si>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</si>
  <si>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</si>
  <si>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</si>
  <si>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</si>
  <si>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</si>
  <si>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</si>
  <si>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</si>
  <si>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</si>
  <si>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</si>
  <si>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</si>
  <si>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</si>
  <si>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</si>
  <si>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</si>
  <si>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</si>
  <si>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</si>
  <si>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</si>
  <si>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</si>
  <si>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</si>
  <si>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</si>
  <si>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</si>
  <si>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</si>
  <si>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</si>
  <si>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</si>
  <si>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</si>
  <si>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</si>
  <si>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</si>
  <si>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</si>
  <si>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</si>
  <si>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</si>
  <si>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</si>
  <si>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</si>
  <si>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</si>
  <si>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</si>
  <si>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</si>
  <si>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</si>
  <si>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</si>
  <si>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</si>
  <si>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</si>
  <si>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</si>
  <si>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</si>
  <si>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</si>
  <si>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</si>
  <si>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</si>
  <si>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</si>
  <si>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</si>
  <si>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</si>
  <si>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</si>
  <si>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</si>
  <si>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</si>
  <si>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</si>
  <si>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</si>
  <si>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</si>
  <si>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</si>
  <si>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</si>
  <si>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</si>
  <si>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</si>
  <si>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</si>
  <si>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</si>
  <si>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</si>
  <si>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</si>
  <si>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</si>
  <si>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</si>
  <si>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</si>
  <si>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</si>
  <si>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</si>
  <si>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</si>
  <si>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</si>
  <si>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</si>
  <si>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</si>
  <si>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</si>
  <si>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</si>
  <si>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</si>
  <si>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</si>
  <si>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</si>
  <si>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</si>
  <si>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</si>
  <si>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</si>
  <si>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</si>
  <si>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</si>
  <si>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</si>
  <si>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</si>
  <si>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</si>
  <si>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</si>
  <si>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</si>
  <si>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</si>
  <si>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</si>
  <si>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</si>
  <si>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</si>
  <si>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</si>
  <si>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</si>
  <si>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</si>
  <si>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</si>
  <si>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</si>
  <si>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</si>
  <si>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</si>
  <si>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</si>
  <si>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</si>
  <si>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</si>
  <si>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</si>
  <si>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</si>
  <si>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</si>
  <si>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</si>
  <si>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</si>
  <si>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</si>
  <si>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</si>
  <si>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</si>
  <si>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</si>
  <si>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</si>
  <si>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</si>
  <si>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</si>
  <si>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</si>
  <si>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</si>
  <si>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</si>
  <si>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</si>
  <si>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</si>
  <si>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</si>
  <si>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</si>
  <si>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</si>
  <si>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</si>
  <si>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</si>
  <si>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</si>
  <si>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</si>
  <si>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</si>
  <si>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</si>
  <si>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</si>
  <si>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</si>
  <si>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</si>
  <si>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</si>
  <si>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</si>
  <si>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</si>
  <si>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</si>
  <si>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</si>
  <si>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</si>
  <si>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</si>
  <si>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</si>
  <si>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</si>
  <si>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</si>
  <si>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</si>
  <si>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</si>
  <si>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</si>
  <si>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</si>
  <si>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</si>
  <si>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</si>
  <si>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</si>
  <si>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</si>
  <si>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</si>
  <si>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</si>
  <si>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</si>
  <si>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</si>
  <si>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</si>
  <si>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</si>
  <si>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</si>
  <si>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</si>
  <si>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</si>
  <si>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</si>
  <si>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</si>
  <si>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</si>
  <si>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</si>
  <si>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</si>
  <si>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</si>
  <si>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</si>
  <si>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</si>
  <si>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</si>
  <si>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</si>
  <si>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</si>
  <si>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</si>
  <si>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</si>
  <si>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</si>
  <si>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</si>
  <si>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</si>
  <si>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</si>
  <si>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</si>
  <si>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</si>
  <si>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</si>
  <si>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</si>
  <si>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</si>
  <si>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</si>
  <si>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</si>
  <si>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</si>
  <si>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</si>
  <si>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</si>
  <si>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</si>
  <si>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</si>
  <si>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</si>
  <si>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</si>
  <si>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</si>
  <si>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</si>
  <si>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</si>
  <si>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</si>
  <si>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</si>
  <si>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</si>
  <si>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</si>
  <si>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</si>
  <si>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</si>
  <si>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</si>
  <si>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</si>
  <si>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</si>
  <si>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</si>
  <si>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</si>
  <si>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</si>
  <si>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</si>
  <si>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</si>
  <si>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</si>
  <si>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</si>
  <si>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</si>
  <si>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</si>
  <si>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</si>
  <si>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</si>
  <si>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</si>
  <si>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</si>
  <si>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</si>
  <si>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</si>
  <si>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</si>
  <si>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</si>
  <si>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</si>
  <si>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</si>
  <si>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</si>
  <si>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</si>
  <si>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</si>
  <si>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</si>
  <si>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</si>
  <si>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</si>
  <si>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</si>
  <si>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</si>
  <si>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</si>
  <si>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</si>
  <si>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</si>
  <si>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</si>
  <si>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</si>
  <si>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</si>
  <si>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</si>
  <si>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</si>
  <si>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</si>
  <si>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</si>
  <si>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</si>
  <si>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</si>
  <si>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</si>
  <si>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</si>
  <si>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</si>
  <si>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</si>
  <si>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</si>
  <si>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</si>
  <si>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</si>
  <si>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</si>
  <si>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</si>
  <si>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</si>
  <si>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</si>
  <si>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</si>
  <si>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</si>
  <si>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</si>
  <si>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</si>
  <si>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</si>
  <si>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</si>
  <si>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</si>
  <si>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</si>
  <si>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</si>
  <si>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</si>
  <si>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</si>
  <si>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</si>
  <si>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</si>
  <si>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</si>
  <si>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</si>
  <si>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</si>
  <si>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</si>
  <si>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</si>
  <si>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</si>
  <si>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</si>
  <si>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</si>
  <si>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</si>
  <si>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</si>
  <si>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</si>
  <si>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</si>
  <si>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</si>
  <si>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</si>
  <si>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</si>
  <si>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</si>
  <si>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</si>
  <si>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</si>
  <si>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</si>
  <si>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</si>
  <si>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</si>
  <si>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</si>
  <si>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</si>
  <si>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</si>
  <si>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</si>
  <si>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</si>
  <si>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</si>
  <si>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</si>
  <si>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</si>
  <si>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</si>
  <si>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</si>
  <si>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</si>
  <si>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</si>
  <si>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</si>
  <si>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</si>
  <si>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</si>
  <si>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</si>
  <si>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</si>
  <si>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</si>
  <si>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</si>
  <si>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</si>
  <si>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</si>
  <si>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</si>
  <si>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</si>
  <si>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</si>
  <si>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</si>
  <si>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</si>
  <si>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</si>
  <si>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</si>
  <si>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</si>
  <si>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</si>
  <si>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</si>
  <si>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</si>
  <si>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</si>
  <si>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</si>
  <si>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</si>
  <si>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</si>
  <si>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</si>
  <si>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</si>
  <si>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</si>
  <si>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</si>
  <si>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</si>
  <si>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</si>
  <si>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</si>
  <si>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</si>
  <si>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</si>
  <si>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</si>
  <si>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</si>
  <si>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</si>
  <si>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</si>
  <si>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</si>
  <si>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</si>
  <si>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</si>
  <si>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</si>
  <si>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</si>
  <si>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</si>
  <si>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</si>
  <si>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</si>
  <si>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</si>
  <si>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</si>
  <si>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</si>
  <si>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</si>
  <si>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</si>
  <si>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</si>
  <si>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</si>
  <si>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</si>
  <si>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</si>
  <si>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</si>
  <si>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</si>
  <si>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</si>
  <si>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</si>
  <si>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</si>
  <si>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</si>
  <si>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</si>
  <si>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</si>
  <si>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</si>
  <si>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</si>
  <si>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</si>
  <si>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</si>
  <si>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</si>
  <si>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</si>
  <si>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</si>
  <si>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</si>
  <si>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</si>
  <si>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</si>
  <si>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</si>
  <si>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</si>
  <si>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</si>
  <si>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</si>
  <si>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</si>
  <si>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</si>
  <si>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</si>
  <si>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</si>
  <si>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</si>
  <si>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</si>
  <si>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</si>
  <si>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</si>
  <si>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</si>
  <si>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</si>
  <si>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</si>
  <si>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</si>
  <si>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</si>
  <si>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</si>
  <si>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</si>
  <si>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</si>
  <si>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</si>
  <si>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</si>
  <si>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</si>
  <si>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</si>
  <si>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</si>
  <si>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</si>
  <si>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</si>
  <si>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</si>
  <si>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</si>
  <si>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</si>
  <si>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</si>
  <si>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</si>
  <si>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</si>
  <si>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</si>
  <si>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</si>
  <si>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</si>
  <si>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</si>
  <si>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</si>
  <si>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</si>
  <si>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</si>
  <si>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</si>
  <si>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</si>
  <si>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</si>
  <si>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</si>
  <si>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</si>
  <si>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</si>
  <si>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</si>
  <si>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</si>
  <si>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</si>
  <si>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</si>
  <si>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</si>
  <si>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</si>
  <si>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</si>
  <si>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</si>
  <si>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</si>
  <si>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</si>
  <si>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</si>
  <si>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</si>
  <si>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</si>
  <si>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</si>
  <si>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</si>
  <si>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</si>
  <si>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</si>
  <si>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</si>
  <si>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</si>
  <si>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</si>
  <si>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</si>
  <si>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</si>
  <si>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</si>
  <si>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</si>
  <si>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</si>
  <si>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</si>
  <si>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</si>
  <si>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</si>
  <si>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</si>
  <si>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</si>
  <si>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</si>
  <si>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</si>
  <si>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</si>
  <si>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</si>
  <si>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</si>
  <si>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</si>
  <si>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</si>
  <si>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</si>
  <si>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</si>
  <si>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</si>
  <si>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</si>
  <si>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</si>
  <si>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</si>
  <si>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</si>
  <si>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</si>
  <si>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</si>
  <si>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</si>
  <si>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</si>
  <si>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</si>
  <si>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</si>
  <si>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</si>
  <si>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</si>
  <si>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</si>
  <si>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</si>
  <si>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</si>
  <si>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</si>
  <si>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</si>
  <si>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</si>
  <si>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</si>
  <si>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</si>
  <si>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</si>
  <si>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</si>
  <si>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</si>
  <si>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</si>
  <si>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</si>
  <si>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</si>
  <si>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</si>
  <si>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</si>
  <si>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</si>
  <si>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</si>
  <si>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</si>
  <si>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</si>
  <si>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</si>
  <si>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</si>
  <si>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</si>
  <si>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</si>
  <si>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</si>
  <si>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</si>
  <si>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</si>
  <si>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</si>
  <si>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</si>
  <si>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</si>
  <si>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</si>
  <si>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</si>
  <si>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</si>
  <si>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</si>
  <si>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</si>
  <si>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</si>
  <si>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</si>
  <si>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</si>
  <si>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</si>
  <si>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</si>
  <si>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</si>
  <si>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</si>
  <si>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</si>
  <si>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</si>
  <si>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</si>
  <si>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</si>
  <si>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</si>
  <si>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</si>
  <si>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</si>
  <si>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</si>
  <si>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</si>
  <si>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</si>
  <si>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</si>
  <si>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</si>
  <si>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</si>
  <si>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</si>
  <si>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</si>
  <si>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</si>
  <si>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</si>
  <si>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</si>
  <si>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</si>
  <si>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</si>
  <si>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</si>
  <si>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</si>
  <si>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</si>
  <si>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</si>
  <si>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</si>
  <si>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</si>
  <si>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</si>
  <si>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</si>
  <si>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</si>
  <si>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</si>
  <si>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</si>
  <si>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</si>
  <si>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</si>
  <si>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</si>
  <si>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</si>
  <si>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</si>
  <si>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</si>
  <si>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</si>
  <si>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</si>
  <si>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</si>
  <si>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</si>
  <si>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</si>
  <si>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</si>
  <si>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</si>
  <si>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</si>
  <si>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</si>
  <si>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</si>
  <si>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</si>
  <si>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</si>
  <si>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</si>
  <si>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</si>
  <si>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</si>
  <si>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</si>
  <si>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</si>
  <si>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</si>
  <si>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</si>
  <si>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</si>
  <si>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</si>
  <si>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</si>
  <si>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</si>
  <si>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</si>
  <si>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</si>
  <si>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</si>
  <si>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</si>
  <si>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</si>
  <si>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</si>
  <si>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</si>
  <si>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</si>
  <si>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</si>
  <si>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</si>
  <si>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</si>
  <si>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</si>
  <si>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</si>
  <si>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</si>
  <si>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</si>
  <si>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</si>
  <si>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</si>
  <si>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</si>
  <si>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</si>
  <si>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</si>
  <si>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</si>
  <si>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</si>
  <si>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</si>
  <si>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</si>
  <si>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</si>
  <si>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</si>
  <si>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</si>
  <si>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</si>
  <si>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</si>
  <si>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</si>
  <si>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</si>
  <si>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</si>
  <si>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</si>
  <si>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</si>
  <si>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</si>
  <si>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</si>
  <si>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</si>
  <si>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</si>
  <si>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</si>
  <si>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</si>
  <si>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</si>
  <si>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</si>
  <si>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</si>
  <si>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</si>
  <si>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</si>
  <si>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</si>
  <si>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</si>
  <si>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</si>
  <si>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</si>
  <si>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</si>
  <si>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</si>
  <si>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</si>
  <si>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</si>
  <si>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</si>
  <si>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</si>
  <si>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</si>
  <si>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</si>
  <si>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</si>
  <si>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</si>
  <si>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</si>
  <si>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</si>
  <si>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</si>
  <si>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</si>
  <si>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</si>
  <si>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</si>
  <si>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</si>
  <si>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</si>
  <si>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</si>
  <si>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</si>
  <si>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</si>
  <si>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</si>
  <si>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</si>
  <si>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</si>
  <si>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</si>
  <si>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</si>
  <si>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</si>
  <si>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</si>
  <si>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</si>
  <si>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</si>
  <si>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</si>
  <si>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</si>
  <si>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</si>
  <si>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</si>
  <si>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</si>
  <si>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</si>
  <si>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</si>
  <si>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</si>
  <si>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</si>
  <si>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</si>
  <si>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</si>
  <si>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</si>
  <si>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</si>
  <si>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</si>
  <si>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</si>
  <si>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</si>
  <si>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</si>
  <si>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</si>
  <si>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</si>
  <si>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</si>
  <si>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</si>
  <si>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</si>
  <si>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</si>
  <si>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</si>
  <si>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</si>
  <si>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</si>
  <si>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</si>
  <si>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</si>
  <si>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</si>
  <si>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</si>
  <si>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</si>
  <si>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</si>
  <si>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</si>
  <si>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</si>
  <si>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</si>
  <si>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</si>
  <si>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</si>
  <si>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</si>
  <si>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</si>
  <si>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</si>
  <si>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</si>
  <si>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</si>
  <si>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</si>
  <si>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</si>
  <si>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</si>
  <si>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</si>
  <si>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</si>
  <si>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</si>
  <si>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</si>
  <si>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</si>
  <si>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</si>
  <si>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</si>
  <si>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</si>
  <si>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</si>
  <si>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</si>
  <si>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</si>
  <si>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</si>
  <si>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</si>
  <si>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</si>
  <si>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</si>
  <si>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</si>
  <si>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</si>
  <si>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</si>
  <si>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</si>
  <si>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</si>
  <si>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</si>
  <si>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</si>
  <si>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</si>
  <si>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</si>
  <si>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</si>
  <si>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</si>
  <si>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</si>
  <si>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</si>
  <si>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</si>
  <si>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</si>
  <si>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</si>
  <si>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</si>
  <si>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</si>
  <si>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</si>
  <si>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</si>
  <si>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</si>
  <si>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</si>
  <si>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</si>
  <si>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</si>
  <si>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</si>
  <si>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</si>
  <si>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</si>
  <si>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</si>
  <si>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</si>
  <si>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</si>
  <si>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</si>
  <si>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</si>
  <si>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</si>
  <si>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</si>
  <si>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</si>
  <si>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</si>
  <si>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</si>
  <si>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</si>
  <si>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</si>
  <si>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</si>
  <si>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</si>
  <si>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</si>
  <si>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</si>
  <si>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</si>
  <si>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</si>
  <si>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</si>
  <si>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</si>
  <si>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</si>
  <si>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</si>
  <si>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</si>
  <si>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</si>
  <si>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</si>
  <si>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</si>
  <si>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</si>
  <si>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</si>
  <si>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</si>
  <si>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</si>
  <si>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</si>
  <si>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</si>
  <si>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</si>
  <si>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</si>
  <si>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</si>
  <si>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</si>
  <si>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</si>
  <si>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</si>
  <si>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</si>
  <si>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</si>
  <si>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</si>
  <si>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</si>
  <si>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</si>
  <si>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</si>
  <si>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</si>
  <si>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</si>
  <si>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</si>
  <si>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</si>
  <si>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</si>
  <si>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</si>
  <si>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</si>
  <si>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</si>
  <si>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</si>
  <si>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</si>
  <si>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</si>
  <si>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</si>
  <si>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</si>
  <si>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</si>
  <si>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</si>
  <si>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</si>
  <si>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</si>
  <si>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</si>
  <si>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</si>
  <si>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</si>
  <si>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</si>
  <si>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</si>
  <si>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</si>
  <si>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</si>
  <si>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</si>
  <si>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</si>
  <si>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</si>
  <si>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</si>
  <si>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</si>
  <si>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</si>
  <si>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</si>
  <si>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</si>
  <si>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</si>
  <si>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</si>
  <si>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</si>
  <si>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</si>
  <si>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</si>
  <si>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</si>
  <si>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</si>
  <si>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</si>
  <si>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</si>
  <si>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</si>
  <si>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</si>
  <si>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</si>
  <si>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</si>
  <si>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</si>
  <si>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</si>
  <si>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</si>
  <si>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</si>
  <si>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</si>
  <si>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</si>
  <si>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</si>
  <si>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</si>
  <si>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</si>
  <si>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</si>
  <si>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</si>
  <si>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</si>
  <si>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</si>
  <si>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</si>
  <si>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</si>
  <si>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</si>
  <si>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</si>
  <si>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</si>
  <si>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</si>
  <si>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</si>
  <si>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</si>
  <si>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</si>
  <si>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</si>
  <si>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</si>
  <si>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</si>
  <si>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</si>
  <si>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</si>
  <si>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</si>
  <si>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</si>
  <si>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</si>
  <si>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</si>
  <si>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</si>
  <si>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</si>
  <si>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</si>
  <si>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</si>
  <si>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</si>
  <si>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</si>
  <si>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</si>
  <si>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</si>
  <si>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</si>
  <si>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</si>
  <si>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</si>
  <si>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</si>
  <si>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</si>
  <si>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</si>
  <si>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</si>
  <si>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</si>
  <si>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</si>
  <si>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</si>
  <si>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</si>
  <si>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</si>
  <si>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</si>
  <si>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</si>
  <si>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</si>
  <si>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</si>
  <si>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</si>
  <si>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</si>
  <si>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</si>
  <si>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</si>
  <si>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</si>
  <si>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</si>
  <si>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</si>
  <si>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</si>
  <si>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</si>
  <si>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</si>
  <si>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</si>
  <si>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</si>
  <si>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</si>
  <si>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</si>
  <si>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</si>
  <si>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</si>
  <si>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</si>
  <si>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</si>
  <si>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</si>
  <si>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</si>
  <si>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</si>
  <si>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</si>
  <si>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</si>
  <si>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</si>
  <si>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</si>
  <si>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</si>
  <si>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</si>
  <si>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</si>
  <si>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</si>
  <si>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</si>
  <si>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</si>
  <si>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</si>
  <si>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</si>
  <si>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</si>
  <si>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</si>
  <si>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</si>
  <si>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</si>
  <si>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</si>
  <si>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</si>
  <si>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</si>
  <si>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</si>
  <si>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</si>
  <si>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</si>
  <si>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</si>
  <si>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</si>
  <si>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</si>
  <si>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</si>
  <si>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</si>
  <si>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</si>
  <si>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</si>
  <si>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</si>
  <si>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</si>
  <si>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</si>
  <si>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</si>
  <si>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</si>
  <si>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</si>
  <si>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</si>
  <si>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</si>
  <si>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</si>
  <si>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</si>
  <si>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</si>
  <si>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</si>
  <si>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</si>
  <si>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</si>
  <si>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</si>
  <si>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</si>
  <si>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</si>
  <si>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</si>
  <si>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</si>
  <si>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</si>
  <si>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</si>
  <si>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</si>
  <si>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</si>
  <si>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</si>
  <si>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</si>
  <si>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</si>
  <si>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</si>
  <si>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</si>
  <si>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</si>
  <si>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</si>
  <si>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</si>
  <si>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</si>
  <si>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</si>
  <si>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</si>
  <si>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</si>
  <si>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</si>
  <si>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</si>
  <si>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</si>
  <si>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</si>
  <si>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</si>
  <si>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</si>
  <si>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</si>
  <si>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</si>
  <si>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</si>
  <si>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</si>
  <si>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</si>
  <si>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</si>
  <si>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</si>
  <si>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</si>
  <si>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</si>
  <si>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</si>
  <si>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</si>
  <si>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</si>
  <si>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</si>
  <si>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</si>
  <si>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</si>
  <si>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</si>
  <si>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</si>
  <si>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</si>
  <si>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</si>
  <si>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</si>
  <si>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</si>
  <si>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</si>
  <si>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</si>
  <si>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</si>
  <si>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</si>
  <si>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</si>
  <si>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</si>
  <si>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</si>
  <si>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</si>
  <si>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</si>
  <si>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</si>
  <si>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</si>
  <si>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</si>
  <si>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</si>
  <si>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</si>
  <si>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</si>
  <si>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</si>
  <si>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</si>
  <si>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</si>
  <si>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</si>
  <si>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</si>
  <si>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</si>
  <si>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</si>
  <si>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</si>
  <si>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</si>
  <si>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</si>
  <si>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</si>
  <si>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</si>
  <si>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</si>
  <si>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</si>
  <si>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</si>
  <si>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</si>
  <si>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</si>
  <si>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</si>
  <si>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</si>
  <si>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</si>
  <si>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</si>
  <si>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</si>
  <si>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</si>
  <si>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</si>
  <si>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</si>
  <si>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</si>
  <si>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</si>
  <si>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</si>
  <si>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</si>
  <si>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</si>
  <si>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</si>
  <si>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</si>
  <si>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</si>
  <si>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</si>
  <si>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</si>
  <si>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</si>
  <si>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</si>
  <si>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</si>
  <si>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</si>
  <si>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</si>
  <si>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</si>
  <si>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</si>
  <si>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</si>
  <si>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</si>
  <si>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</si>
  <si>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</si>
  <si>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</si>
  <si>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</si>
  <si>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</si>
  <si>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</si>
  <si>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</si>
  <si>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</si>
  <si>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</si>
  <si>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</si>
  <si>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</si>
  <si>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</si>
  <si>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</si>
  <si>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</si>
  <si>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</si>
  <si>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</si>
  <si>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</si>
  <si>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</si>
  <si>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</si>
  <si>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</si>
  <si>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</si>
  <si>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</si>
  <si>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</si>
  <si>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</si>
  <si>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</si>
  <si>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</si>
  <si>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</si>
  <si>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</si>
  <si>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</si>
  <si>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</si>
  <si>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</si>
  <si>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</si>
  <si>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</si>
  <si>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</si>
  <si>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</si>
  <si>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</si>
  <si>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</si>
  <si>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</si>
  <si>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</si>
  <si>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</si>
  <si>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</si>
  <si>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</si>
  <si>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</si>
  <si>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</si>
  <si>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</si>
  <si>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</si>
  <si>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</si>
  <si>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</si>
  <si>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</si>
  <si>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</si>
  <si>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</si>
  <si>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</si>
  <si>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</si>
  <si>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</si>
  <si>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</si>
  <si>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</si>
  <si>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</si>
  <si>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</si>
  <si>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</si>
  <si>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</si>
  <si>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</si>
  <si>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</si>
  <si>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</si>
  <si>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</si>
  <si>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</si>
  <si>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</si>
  <si>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</si>
  <si>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</si>
  <si>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</si>
  <si>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</si>
  <si>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</si>
  <si>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</si>
  <si>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</si>
  <si>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</si>
  <si>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</si>
  <si>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</si>
  <si>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</si>
  <si>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</si>
  <si>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</si>
  <si>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</si>
  <si>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</si>
  <si>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</si>
  <si>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</si>
  <si>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</si>
  <si>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</si>
  <si>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</si>
  <si>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</si>
  <si>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</si>
  <si>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</si>
  <si>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</si>
  <si>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</si>
  <si>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</si>
  <si>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</si>
  <si>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</si>
  <si>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</si>
  <si>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</si>
  <si>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</si>
  <si>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</si>
  <si>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</si>
  <si>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</si>
  <si>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</si>
  <si>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</si>
  <si>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</si>
  <si>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</si>
  <si>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</si>
  <si>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</si>
  <si>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</si>
  <si>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</si>
  <si>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</si>
  <si>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</si>
  <si>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</si>
  <si>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</si>
  <si>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</si>
  <si>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</si>
  <si>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</si>
  <si>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</si>
  <si>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</si>
  <si>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</si>
  <si>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</si>
  <si>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</si>
  <si>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</si>
  <si>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</si>
  <si>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</si>
  <si>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</si>
  <si>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</si>
  <si>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</si>
  <si>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</si>
  <si>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</si>
  <si>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</si>
  <si>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</si>
  <si>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</si>
  <si>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</si>
  <si>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</si>
  <si>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</si>
  <si>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</si>
  <si>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</si>
  <si>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</si>
  <si>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</si>
  <si>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</si>
  <si>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</si>
  <si>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</si>
  <si>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</si>
  <si>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</si>
  <si>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</si>
  <si>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</si>
  <si>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</si>
  <si>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</si>
  <si>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</si>
  <si>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</si>
  <si>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</si>
  <si>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</si>
  <si>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</si>
  <si>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</si>
  <si>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</si>
  <si>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</si>
  <si>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</si>
  <si>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</si>
  <si>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</si>
  <si>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</si>
  <si>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</si>
  <si>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</si>
  <si>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</si>
  <si>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</si>
  <si>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</si>
  <si>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</si>
  <si>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</si>
  <si>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</si>
  <si>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</si>
  <si>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</si>
  <si>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</si>
  <si>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</si>
  <si>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</si>
  <si>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</si>
  <si>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</si>
  <si>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</si>
  <si>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</si>
  <si>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</si>
  <si>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</si>
  <si>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</si>
  <si>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</si>
  <si>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</si>
  <si>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</si>
  <si>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</si>
  <si>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</si>
  <si>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</si>
  <si>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</si>
  <si>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</si>
  <si>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</si>
  <si>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</si>
  <si>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</si>
  <si>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</si>
  <si>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</si>
  <si>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</si>
  <si>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</si>
  <si>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</si>
  <si>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</si>
  <si>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</si>
  <si>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</si>
  <si>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</si>
  <si>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</si>
  <si>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</si>
  <si>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</si>
  <si>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</si>
  <si>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</si>
  <si>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</si>
  <si>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</si>
  <si>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</si>
  <si>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</si>
  <si>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</si>
  <si>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</si>
  <si>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</si>
  <si>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</si>
  <si>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</si>
  <si>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</si>
  <si>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</si>
  <si>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</si>
  <si>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</si>
  <si>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</si>
  <si>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</si>
  <si>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</si>
  <si>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</si>
  <si>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</si>
  <si>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</si>
  <si>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</si>
  <si>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</si>
  <si>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</si>
  <si>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</si>
  <si>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</si>
  <si>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</si>
  <si>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</si>
  <si>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</si>
  <si>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</si>
  <si>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</si>
  <si>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</si>
  <si>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</si>
  <si>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</si>
  <si>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</si>
  <si>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</si>
  <si>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</si>
  <si>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</si>
  <si>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</si>
  <si>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</si>
  <si>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</si>
  <si>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</si>
  <si>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</si>
  <si>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</si>
  <si>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</si>
  <si>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</si>
  <si>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</si>
  <si>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</si>
  <si>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</si>
  <si>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</si>
  <si>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</si>
  <si>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</si>
  <si>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</si>
  <si>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</si>
  <si>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</si>
  <si>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</si>
  <si>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</si>
  <si>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</si>
  <si>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</si>
  <si>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</si>
  <si>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</si>
  <si>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</si>
  <si>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</si>
  <si>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</si>
  <si>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</si>
  <si>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</si>
  <si>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</si>
  <si>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</si>
  <si>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</si>
  <si>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</si>
  <si>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</si>
  <si>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</si>
  <si>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</si>
  <si>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</si>
  <si>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</si>
  <si>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</si>
  <si>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</si>
  <si>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</si>
  <si>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</si>
  <si>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</si>
  <si>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</si>
  <si>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</si>
  <si>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</si>
  <si>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</si>
  <si>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</si>
  <si>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</si>
  <si>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</si>
  <si>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</si>
  <si>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</si>
  <si>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</si>
  <si>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</si>
  <si>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</si>
  <si>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</si>
  <si>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</si>
  <si>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</si>
  <si>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</si>
  <si>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</si>
  <si>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</si>
  <si>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</si>
  <si>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</si>
  <si>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</si>
  <si>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</si>
  <si>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</si>
  <si>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</si>
  <si>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</si>
  <si>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</si>
  <si>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</si>
  <si>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</si>
  <si>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</si>
  <si>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</si>
  <si>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</si>
  <si>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</si>
  <si>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</si>
  <si>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</si>
  <si>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</si>
  <si>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</si>
  <si>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</si>
  <si>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</si>
  <si>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</si>
  <si>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</si>
  <si>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</si>
  <si>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</si>
  <si>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</si>
  <si>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</si>
  <si>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</si>
  <si>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</si>
  <si>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</si>
  <si>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</si>
  <si>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</si>
  <si>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</si>
  <si>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</si>
  <si>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</si>
  <si>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</si>
  <si>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</si>
  <si>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</si>
  <si>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</si>
  <si>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</si>
  <si>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</si>
  <si>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</si>
  <si>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</si>
  <si>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</si>
  <si>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</si>
  <si>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</si>
  <si>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</si>
  <si>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</si>
  <si>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</si>
  <si>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</si>
  <si>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</si>
  <si>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</si>
  <si>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</si>
  <si>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</si>
  <si>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</si>
  <si>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</si>
  <si>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</si>
  <si>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</si>
  <si>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</si>
  <si>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</si>
  <si>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</si>
  <si>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</si>
  <si>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</si>
  <si>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</si>
  <si>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</si>
  <si>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</si>
  <si>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</si>
  <si>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</si>
  <si>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</si>
  <si>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</si>
  <si>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</si>
  <si>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</si>
  <si>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</si>
  <si>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</si>
  <si>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</si>
  <si>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</si>
  <si>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</si>
  <si>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</si>
  <si>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</si>
  <si>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</si>
  <si>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</si>
  <si>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</si>
  <si>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</si>
  <si>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</si>
  <si>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</si>
  <si>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</si>
  <si>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</si>
  <si>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</si>
  <si>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</si>
  <si>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</si>
  <si>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</si>
  <si>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</si>
  <si>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</si>
  <si>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</si>
  <si>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</si>
  <si>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</si>
  <si>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</si>
  <si>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</si>
  <si>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</si>
  <si>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</si>
  <si>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</si>
  <si>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</si>
  <si>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</si>
  <si>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</si>
  <si>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</si>
  <si>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</si>
  <si>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</si>
  <si>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</si>
  <si>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</si>
  <si>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</si>
  <si>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</si>
  <si>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</si>
  <si>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</si>
  <si>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</si>
  <si>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</si>
  <si>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</si>
  <si>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</si>
  <si>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</si>
  <si>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</si>
  <si>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</si>
  <si>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</si>
  <si>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</si>
  <si>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</si>
  <si>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</si>
  <si>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</si>
  <si>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</si>
  <si>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</si>
  <si>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</si>
  <si>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</si>
  <si>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</si>
  <si>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</si>
  <si>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</si>
  <si>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</si>
  <si>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</si>
  <si>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</si>
  <si>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</si>
  <si>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</si>
  <si>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</si>
  <si>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</si>
  <si>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</si>
  <si>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</si>
  <si>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</si>
  <si>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</si>
  <si>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</si>
  <si>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</si>
  <si>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</si>
  <si>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</si>
  <si>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</si>
  <si>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</si>
  <si>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</si>
  <si>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</si>
  <si>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</si>
  <si>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</si>
  <si>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</si>
  <si>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</si>
  <si>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</si>
  <si>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</si>
  <si>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</si>
  <si>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</si>
  <si>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</si>
  <si>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</si>
  <si>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</si>
  <si>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</si>
  <si>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</si>
  <si>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</si>
  <si>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</si>
  <si>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</si>
  <si>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</si>
  <si>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</si>
  <si>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</si>
  <si>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</si>
  <si>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</si>
  <si>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</si>
  <si>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</si>
  <si>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</si>
  <si>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</si>
  <si>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</si>
  <si>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</si>
  <si>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</si>
  <si>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</si>
  <si>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</si>
  <si>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</si>
  <si>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</si>
  <si>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</si>
  <si>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</si>
  <si>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</si>
  <si>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</si>
  <si>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</si>
  <si>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</si>
  <si>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</si>
  <si>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</si>
  <si>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</si>
  <si>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</si>
  <si>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</si>
  <si>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</si>
  <si>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</si>
  <si>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</si>
  <si>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</si>
  <si>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</si>
  <si>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</si>
  <si>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</si>
  <si>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</si>
  <si>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</si>
  <si>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</si>
  <si>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</si>
  <si>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</si>
  <si>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</si>
  <si>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</si>
  <si>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</si>
  <si>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</si>
  <si>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</si>
  <si>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</si>
  <si>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</si>
  <si>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</si>
  <si>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</si>
  <si>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</si>
  <si>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</si>
  <si>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</si>
  <si>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</si>
  <si>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</si>
  <si>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</si>
  <si>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</si>
  <si>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</si>
  <si>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</si>
  <si>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</si>
  <si>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</si>
  <si>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</si>
  <si>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</si>
  <si>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</si>
  <si>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</si>
  <si>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</si>
  <si>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</si>
  <si>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</si>
  <si>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</si>
  <si>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</si>
  <si>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</si>
  <si>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</si>
  <si>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</si>
  <si>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</si>
  <si>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</si>
  <si>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</si>
  <si>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</si>
  <si>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</si>
  <si>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</si>
  <si>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</si>
  <si>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</si>
  <si>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</si>
  <si>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</si>
  <si>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</si>
  <si>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</si>
  <si>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</si>
  <si>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</si>
  <si>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</si>
  <si>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</si>
  <si>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</si>
  <si>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</si>
  <si>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</si>
  <si>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</si>
  <si>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</si>
  <si>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</si>
  <si>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</si>
  <si>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</si>
  <si>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</si>
  <si>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</si>
  <si>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</si>
  <si>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</si>
  <si>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</si>
  <si>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</si>
  <si>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</si>
  <si>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</si>
  <si>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</si>
  <si>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</si>
  <si>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</si>
  <si>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</si>
  <si>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</si>
  <si>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</si>
  <si>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</si>
  <si>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</si>
  <si>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</si>
  <si>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</si>
  <si>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</si>
  <si>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</si>
  <si>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</si>
  <si>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</si>
  <si>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</si>
  <si>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</si>
  <si>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</si>
  <si>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</si>
  <si>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</si>
  <si>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</si>
  <si>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</si>
  <si>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</si>
  <si>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</si>
  <si>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</si>
  <si>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</si>
  <si>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</si>
  <si>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</si>
  <si>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</si>
  <si>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</si>
  <si>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</si>
  <si>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</si>
  <si>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</si>
  <si>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</si>
  <si>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</si>
  <si>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</si>
  <si>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</si>
  <si>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</si>
  <si>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</si>
  <si>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</si>
  <si>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</si>
  <si>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</si>
  <si>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</si>
  <si>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</si>
  <si>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</si>
  <si>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</si>
  <si>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</si>
  <si>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</si>
  <si>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</si>
  <si>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</si>
  <si>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</si>
  <si>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</si>
  <si>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</si>
  <si>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</si>
  <si>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</si>
  <si>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</si>
  <si>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</si>
  <si>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</si>
  <si>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</si>
  <si>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</si>
  <si>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</si>
  <si>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</si>
  <si>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</si>
  <si>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</si>
  <si>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</si>
  <si>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</si>
  <si>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</si>
  <si>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</si>
  <si>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</si>
  <si>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</si>
  <si>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</si>
  <si>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</si>
  <si>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</si>
  <si>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</si>
  <si>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</si>
  <si>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</si>
  <si>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</si>
  <si>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</si>
  <si>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</si>
  <si>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</si>
  <si>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</si>
  <si>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</si>
  <si>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</si>
  <si>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</si>
  <si>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</si>
  <si>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</si>
  <si>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</si>
  <si>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</si>
  <si>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</si>
  <si>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</si>
  <si>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</si>
  <si>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</si>
  <si>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</si>
  <si>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</si>
  <si>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</si>
  <si>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</si>
  <si>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</si>
  <si>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</si>
  <si>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</si>
  <si>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</si>
  <si>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</si>
  <si>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</si>
  <si>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</si>
  <si>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</si>
  <si>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</si>
  <si>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</si>
  <si>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</si>
  <si>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</si>
  <si>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</si>
  <si>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</si>
  <si>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</si>
  <si>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</si>
  <si>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</si>
  <si>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</si>
  <si>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</si>
  <si>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</si>
  <si>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</si>
  <si>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</si>
  <si>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</si>
  <si>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</si>
  <si>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</si>
  <si>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</si>
  <si>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</si>
  <si>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</si>
  <si>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</si>
  <si>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</si>
  <si>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</si>
  <si>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</si>
  <si>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</si>
  <si>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</si>
  <si>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</si>
  <si>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</si>
  <si>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</si>
  <si>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</si>
  <si>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</si>
  <si>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</si>
  <si>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</si>
  <si>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</si>
  <si>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</si>
  <si>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</si>
  <si>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</si>
  <si>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</si>
  <si>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</si>
  <si>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</si>
  <si>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</si>
  <si>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</si>
  <si>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</si>
  <si>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</si>
  <si>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</si>
  <si>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</si>
  <si>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</si>
  <si>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</si>
  <si>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</si>
  <si>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</si>
  <si>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</si>
  <si>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</si>
  <si>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</si>
  <si>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</si>
  <si>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</si>
  <si>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</si>
  <si>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</si>
  <si>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</si>
  <si>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</si>
  <si>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</si>
  <si>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</si>
  <si>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</si>
  <si>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</si>
  <si>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</si>
  <si>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</si>
  <si>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</si>
  <si>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</si>
  <si>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</si>
  <si>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</si>
  <si>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</si>
  <si>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</si>
  <si>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</si>
  <si>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</si>
  <si>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</si>
  <si>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</si>
  <si>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</si>
  <si>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</si>
  <si>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</si>
  <si>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</si>
  <si>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</si>
  <si>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</si>
  <si>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</si>
  <si>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</si>
  <si>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</si>
  <si>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</si>
  <si>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</si>
  <si>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</si>
  <si>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</si>
  <si>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</si>
  <si>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</si>
  <si>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</si>
  <si>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</si>
  <si>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</si>
  <si>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</si>
  <si>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</si>
  <si>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</si>
  <si>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</si>
  <si>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</si>
  <si>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</si>
  <si>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</si>
  <si>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</si>
  <si>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</si>
  <si>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</si>
  <si>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</si>
  <si>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</si>
  <si>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</si>
  <si>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</si>
  <si>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</si>
  <si>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</si>
  <si>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</si>
  <si>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</si>
  <si>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</si>
  <si>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</si>
  <si>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</si>
  <si>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</si>
  <si>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</si>
  <si>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</si>
  <si>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</si>
  <si>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</si>
  <si>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</si>
  <si>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</si>
  <si>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</si>
  <si>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</si>
  <si>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</si>
  <si>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</si>
  <si>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</si>
  <si>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</si>
  <si>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</si>
  <si>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</si>
  <si>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</si>
  <si>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</si>
  <si>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</si>
  <si>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</si>
  <si>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</si>
  <si>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</si>
  <si>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</si>
  <si>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</si>
  <si>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</si>
  <si>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</si>
  <si>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</si>
  <si>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</si>
  <si>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</si>
  <si>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</si>
  <si>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</si>
  <si>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</si>
  <si>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</si>
  <si>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</si>
  <si>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</si>
  <si>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</si>
  <si>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</si>
  <si>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</si>
  <si>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</si>
  <si>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</si>
  <si>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</si>
  <si>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</si>
  <si>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</si>
  <si>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</si>
  <si>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</si>
  <si>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</si>
  <si>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</si>
  <si>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</si>
  <si>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</si>
  <si>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</si>
  <si>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</si>
  <si>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</si>
  <si>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</si>
  <si>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</si>
  <si>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</si>
  <si>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</si>
  <si>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</si>
  <si>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</si>
  <si>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</si>
  <si>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</si>
  <si>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</si>
  <si>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</si>
  <si>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</si>
  <si>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</si>
  <si>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</si>
  <si>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</si>
  <si>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</si>
  <si>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</si>
  <si>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</si>
  <si>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</si>
  <si>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</si>
  <si>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</si>
  <si>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</si>
  <si>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</si>
  <si>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</si>
  <si>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</si>
  <si>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</si>
  <si>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</si>
  <si>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</si>
  <si>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</si>
  <si>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</si>
  <si>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</si>
  <si>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</si>
  <si>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</si>
  <si>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</si>
  <si>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</si>
  <si>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</si>
  <si>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</si>
  <si>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</si>
  <si>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</si>
  <si>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</si>
  <si>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</si>
  <si>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</si>
  <si>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</si>
  <si>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</si>
  <si>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</si>
  <si>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</si>
  <si>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</si>
  <si>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</si>
  <si>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</si>
  <si>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</si>
  <si>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</si>
  <si>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</si>
  <si>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</si>
  <si>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</si>
  <si>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</si>
  <si>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</si>
  <si>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</si>
  <si>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</si>
  <si>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</si>
  <si>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</si>
  <si>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</si>
  <si>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</si>
  <si>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</si>
  <si>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</si>
  <si>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</si>
  <si>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</si>
  <si>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</si>
  <si>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</si>
  <si>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</si>
  <si>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</si>
  <si>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</si>
  <si>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</si>
  <si>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</si>
  <si>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</si>
  <si>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</si>
  <si>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</si>
  <si>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</si>
  <si>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</si>
  <si>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</si>
  <si>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</si>
  <si>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</si>
  <si>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</si>
  <si>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</si>
  <si>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</si>
  <si>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</si>
  <si>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</si>
  <si>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</si>
  <si>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</si>
  <si>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</si>
  <si>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</si>
  <si>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</si>
  <si>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</si>
  <si>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</si>
  <si>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</si>
  <si>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</si>
  <si>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</si>
  <si>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</si>
  <si>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</si>
  <si>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</si>
  <si>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</si>
  <si>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</si>
  <si>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</si>
  <si>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</si>
  <si>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</si>
  <si>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</si>
  <si>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</si>
  <si>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</si>
  <si>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</si>
  <si>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</si>
  <si>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</si>
  <si>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</si>
  <si>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</si>
  <si>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</si>
  <si>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</si>
  <si>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</si>
  <si>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</si>
  <si>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</si>
  <si>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</si>
  <si>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</si>
  <si>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</si>
  <si>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</si>
  <si>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</si>
  <si>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</si>
  <si>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</si>
  <si>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</si>
  <si>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</si>
  <si>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</si>
  <si>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</si>
  <si>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</si>
  <si>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</si>
  <si>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</si>
  <si>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</si>
  <si>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</si>
  <si>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</si>
  <si>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</si>
  <si>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</si>
  <si>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</si>
  <si>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</si>
  <si>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</si>
  <si>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</si>
  <si>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</si>
  <si>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</si>
  <si>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</si>
  <si>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</si>
  <si>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</si>
  <si>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</si>
  <si>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</si>
  <si>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</si>
  <si>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</si>
  <si>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</si>
  <si>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</si>
  <si>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</si>
  <si>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</si>
  <si>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</si>
  <si>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</si>
  <si>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</si>
  <si>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</si>
  <si>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</si>
  <si>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</si>
  <si>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</si>
  <si>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</si>
  <si>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</si>
  <si>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</si>
  <si>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</si>
  <si>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</si>
  <si>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</si>
  <si>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</si>
  <si>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</si>
  <si>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</si>
  <si>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</si>
  <si>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</si>
  <si>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</si>
  <si>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</si>
  <si>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</si>
  <si>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</si>
  <si>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</si>
  <si>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</si>
  <si>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</si>
  <si>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</si>
  <si>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</si>
  <si>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</si>
  <si>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</si>
  <si>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</si>
  <si>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</si>
  <si>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</si>
  <si>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</si>
  <si>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</si>
  <si>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</si>
  <si>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</si>
  <si>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</si>
  <si>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</si>
  <si>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</si>
  <si>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</si>
  <si>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</si>
  <si>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</si>
  <si>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</si>
  <si>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</si>
  <si>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</si>
  <si>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</si>
  <si>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</si>
  <si>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</si>
  <si>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</si>
  <si>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</si>
  <si>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</si>
  <si>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</si>
  <si>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</si>
  <si>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</si>
  <si>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</si>
  <si>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</si>
  <si>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</si>
  <si>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</si>
  <si>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</si>
  <si>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</si>
  <si>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</si>
  <si>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</si>
  <si>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</si>
  <si>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</si>
  <si>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</si>
  <si>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</si>
  <si>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</si>
  <si>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</si>
  <si>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</si>
  <si>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</si>
  <si>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</si>
  <si>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</si>
  <si>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</si>
  <si>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</si>
  <si>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</si>
  <si>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</si>
  <si>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</si>
  <si>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</si>
  <si>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</si>
  <si>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</si>
  <si>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</si>
  <si>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</si>
  <si>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</si>
  <si>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</si>
  <si>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</si>
  <si>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</si>
  <si>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</si>
  <si>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</si>
  <si>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</si>
  <si>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</si>
  <si>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</si>
  <si>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</si>
  <si>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</si>
  <si>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</si>
  <si>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</si>
  <si>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</si>
  <si>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</si>
  <si>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</si>
  <si>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</si>
  <si>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</si>
  <si>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</si>
  <si>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</si>
  <si>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</si>
  <si>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</si>
  <si>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</si>
  <si>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</si>
  <si>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</si>
  <si>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</si>
  <si>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</si>
  <si>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</si>
  <si>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</si>
  <si>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</si>
  <si>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</si>
  <si>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</si>
  <si>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</si>
  <si>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</si>
  <si>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</si>
  <si>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</si>
  <si>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</si>
  <si>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</si>
  <si>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</si>
  <si>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</si>
  <si>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</si>
  <si>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</si>
  <si>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</si>
  <si>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</si>
  <si>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</si>
  <si>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</si>
  <si>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</si>
  <si>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</si>
  <si>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</si>
  <si>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</si>
  <si>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</si>
  <si>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</si>
  <si>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</si>
  <si>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</si>
  <si>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</si>
  <si>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</si>
  <si>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</si>
  <si>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</si>
  <si>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</si>
  <si>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</si>
  <si>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</si>
  <si>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</si>
  <si>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</si>
  <si>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</si>
  <si>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</si>
  <si>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</si>
  <si>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</si>
  <si>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</si>
  <si>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</si>
  <si>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</si>
  <si>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</si>
  <si>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</si>
  <si>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</si>
  <si>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</si>
  <si>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</si>
  <si>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</si>
  <si>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</si>
  <si>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</si>
  <si>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</si>
  <si>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</si>
  <si>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</si>
  <si>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</si>
  <si>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</si>
  <si>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</si>
  <si>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</si>
  <si>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</si>
  <si>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</si>
  <si>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</si>
  <si>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</si>
  <si>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</si>
  <si>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</si>
  <si>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</si>
  <si>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</si>
  <si>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</si>
  <si>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</si>
  <si>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</si>
  <si>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</si>
  <si>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</si>
  <si>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</si>
  <si>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</si>
  <si>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</si>
  <si>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</si>
  <si>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</si>
  <si>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</si>
  <si>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</si>
  <si>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</si>
  <si>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</si>
  <si>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</si>
  <si>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</si>
  <si>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</si>
  <si>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</si>
  <si>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</si>
  <si>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</si>
  <si>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</si>
  <si>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</si>
  <si>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</si>
  <si>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</si>
  <si>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</si>
  <si>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</si>
  <si>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</si>
  <si>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</si>
  <si>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</si>
  <si>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</si>
  <si>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</si>
  <si>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</si>
  <si>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</si>
  <si>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</si>
  <si>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</si>
  <si>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</si>
  <si>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</si>
  <si>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</si>
  <si>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</si>
  <si>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</si>
  <si>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</si>
  <si>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</si>
  <si>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</si>
  <si>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</si>
  <si>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</si>
  <si>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</si>
  <si>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</si>
  <si>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</si>
  <si>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</si>
  <si>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</si>
  <si>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</si>
  <si>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</si>
  <si>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</si>
  <si>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</si>
  <si>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</si>
  <si>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</si>
  <si>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</si>
  <si>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</si>
  <si>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</si>
  <si>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</si>
  <si>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</si>
  <si>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</si>
  <si>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</si>
  <si>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</si>
  <si>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</si>
  <si>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</si>
  <si>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</si>
  <si>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</si>
  <si>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</si>
  <si>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</si>
  <si>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</si>
  <si>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</si>
  <si>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</si>
  <si>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</si>
  <si>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</si>
  <si>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</si>
  <si>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</si>
  <si>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</si>
  <si>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</si>
  <si>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</si>
  <si>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</si>
  <si>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</si>
  <si>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</si>
  <si>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</si>
  <si>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</si>
  <si>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</si>
  <si>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</si>
  <si>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</si>
  <si>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</si>
  <si>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</si>
  <si>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</si>
  <si>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</si>
  <si>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</si>
  <si>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</si>
  <si>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</si>
  <si>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</si>
  <si>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</si>
  <si>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</si>
  <si>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</si>
  <si>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</si>
  <si>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</si>
  <si>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</si>
  <si>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</si>
  <si>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</si>
  <si>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</si>
  <si>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</si>
  <si>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</si>
  <si>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</si>
  <si>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</si>
  <si>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</si>
  <si>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</si>
  <si>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</si>
  <si>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</si>
  <si>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</si>
  <si>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</si>
  <si>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</si>
  <si>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</si>
  <si>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</si>
  <si>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</si>
  <si>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</si>
  <si>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</si>
  <si>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</si>
  <si>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</si>
  <si>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</si>
  <si>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</si>
  <si>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</si>
  <si>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</si>
  <si>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</si>
  <si>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</si>
  <si>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</si>
  <si>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</si>
  <si>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</si>
  <si>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</si>
  <si>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</si>
  <si>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</si>
  <si>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</si>
  <si>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</si>
  <si>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</si>
  <si>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</si>
  <si>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</si>
  <si>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</si>
  <si>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</si>
  <si>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</si>
  <si>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</si>
  <si>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</si>
  <si>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</si>
  <si>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</si>
  <si>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</si>
  <si>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</si>
  <si>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</si>
  <si>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</si>
  <si>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</si>
  <si>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</si>
  <si>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</si>
  <si>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</si>
  <si>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</si>
  <si>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</si>
  <si>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</si>
  <si>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</si>
  <si>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</si>
  <si>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</si>
  <si>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</si>
  <si>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</si>
  <si>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</si>
  <si>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</si>
  <si>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</si>
  <si>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</si>
  <si>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</si>
  <si>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</si>
  <si>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</si>
  <si>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</si>
  <si>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</si>
  <si>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</si>
  <si>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</si>
  <si>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</si>
  <si>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</si>
  <si>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</si>
  <si>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</si>
  <si>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</si>
  <si>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</si>
  <si>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</si>
  <si>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</si>
  <si>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</si>
  <si>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</si>
  <si>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</si>
  <si>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</si>
  <si>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</si>
  <si>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</si>
  <si>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</si>
  <si>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</si>
  <si>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</si>
  <si>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</si>
  <si>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</si>
  <si>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</si>
  <si>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</si>
  <si>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</si>
  <si>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</si>
  <si>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</si>
  <si>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</si>
  <si>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</si>
  <si>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</si>
  <si>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</si>
  <si>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</si>
  <si>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</si>
  <si>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</si>
  <si>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</si>
  <si>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</si>
  <si>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</si>
  <si>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</si>
  <si>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</si>
  <si>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</si>
  <si>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</si>
  <si>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</si>
  <si>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</si>
  <si>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</si>
  <si>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</si>
  <si>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</si>
  <si>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</si>
  <si>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</si>
  <si>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</si>
  <si>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</si>
  <si>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</si>
  <si>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</si>
  <si>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</si>
  <si>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</si>
  <si>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</si>
  <si>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</si>
  <si>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</si>
  <si>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</si>
  <si>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</si>
  <si>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</si>
  <si>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</si>
  <si>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</si>
  <si>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</si>
  <si>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</si>
  <si>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</si>
  <si>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</si>
  <si>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</si>
  <si>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</si>
  <si>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</si>
  <si>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</si>
  <si>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</si>
  <si>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</si>
  <si>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</si>
  <si>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</si>
  <si>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</si>
  <si>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</si>
  <si>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</si>
  <si>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</si>
  <si>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</si>
  <si>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</si>
  <si>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</si>
  <si>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</si>
  <si>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</si>
  <si>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</si>
  <si>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</si>
  <si>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</si>
  <si>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</si>
  <si>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</si>
  <si>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</si>
  <si>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</si>
  <si>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</si>
  <si>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</si>
  <si>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</si>
  <si>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</si>
  <si>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</si>
  <si>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</si>
  <si>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</si>
  <si>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</si>
  <si>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</si>
  <si>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</si>
  <si>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</si>
  <si>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</si>
  <si>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</si>
  <si>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</si>
  <si>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</si>
  <si>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</si>
  <si>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</si>
  <si>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</si>
  <si>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</si>
  <si>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</si>
  <si>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</si>
  <si>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</si>
  <si>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</si>
  <si>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</si>
  <si>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</si>
  <si>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</si>
  <si>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</si>
  <si>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</si>
  <si>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</si>
  <si>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</si>
  <si>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</si>
  <si>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</si>
  <si>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</si>
  <si>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</si>
  <si>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</si>
  <si>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</si>
  <si>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</si>
  <si>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</si>
  <si>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</si>
  <si>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</si>
  <si>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</si>
  <si>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</si>
  <si>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</si>
  <si>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</si>
  <si>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</si>
  <si>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</si>
  <si>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</si>
  <si>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</si>
  <si>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</si>
  <si>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</si>
  <si>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</si>
  <si>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</si>
  <si>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</si>
  <si>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</si>
  <si>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</si>
  <si>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</si>
  <si>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</si>
  <si>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</si>
  <si>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</si>
  <si>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</si>
  <si>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</si>
  <si>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</si>
  <si>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</si>
  <si>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</si>
  <si>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</si>
  <si>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</si>
  <si>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</si>
  <si>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</si>
  <si>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</si>
  <si>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</si>
  <si>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</si>
  <si>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</si>
  <si>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</si>
  <si>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</si>
  <si>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</si>
  <si>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</si>
  <si>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</si>
  <si>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</si>
  <si>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</si>
  <si>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</si>
  <si>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</si>
  <si>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</si>
  <si>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</si>
  <si>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</si>
  <si>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</si>
  <si>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</si>
  <si>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</si>
  <si>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</si>
  <si>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</si>
  <si>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</si>
  <si>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</si>
  <si>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</si>
  <si>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</si>
  <si>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</si>
  <si>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</si>
  <si>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</si>
  <si>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</si>
  <si>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</si>
  <si>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</si>
  <si>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</si>
  <si>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</si>
  <si>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</si>
  <si>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</si>
  <si>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</si>
  <si>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</si>
  <si>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</si>
  <si>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</si>
  <si>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</si>
  <si>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</si>
  <si>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</si>
  <si>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</si>
  <si>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</si>
  <si>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</si>
  <si>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</si>
  <si>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</si>
  <si>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</si>
  <si>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</si>
  <si>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</si>
  <si>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</si>
  <si>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</si>
  <si>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</si>
  <si>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</si>
  <si>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</si>
  <si>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</si>
  <si>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</si>
  <si>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</si>
  <si>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</si>
  <si>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</si>
  <si>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</si>
  <si>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</si>
  <si>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</si>
  <si>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</si>
  <si>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</si>
  <si>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</si>
  <si>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</si>
  <si>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</si>
  <si>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</si>
  <si>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</si>
  <si>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</si>
  <si>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</si>
  <si>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</si>
  <si>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</si>
  <si>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</si>
  <si>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</si>
  <si>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</si>
  <si>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</si>
  <si>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</si>
  <si>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</si>
  <si>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</si>
  <si>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</si>
  <si>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</si>
  <si>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</si>
  <si>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</si>
  <si>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</si>
  <si>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</si>
  <si>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</si>
  <si>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</si>
  <si>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</si>
  <si>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</si>
  <si>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</si>
  <si>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</si>
  <si>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</si>
  <si>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</si>
  <si>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</si>
  <si>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</si>
  <si>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</si>
  <si>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</si>
  <si>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</si>
  <si>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</si>
  <si>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</si>
  <si>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</si>
  <si>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</si>
  <si>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</si>
  <si>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</si>
  <si>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</si>
  <si>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</si>
  <si>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</si>
  <si>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</si>
  <si>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</si>
  <si>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</si>
  <si>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</si>
  <si>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</si>
  <si>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</si>
  <si>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</si>
  <si>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</si>
  <si>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</si>
  <si>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</si>
  <si>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</si>
  <si>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</si>
  <si>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</si>
  <si>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</si>
  <si>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</si>
  <si>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</si>
  <si>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</si>
  <si>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</si>
  <si>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</si>
  <si>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</si>
  <si>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</si>
  <si>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</si>
  <si>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</si>
  <si>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</si>
  <si>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</si>
  <si>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</si>
  <si>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</si>
  <si>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</si>
  <si>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</si>
  <si>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</si>
  <si>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</si>
  <si>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</si>
  <si>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</si>
  <si>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</si>
  <si>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</si>
  <si>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</si>
  <si>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</si>
  <si>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</si>
  <si>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</si>
  <si>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</si>
  <si>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</si>
  <si>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</si>
  <si>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</si>
  <si>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</si>
  <si>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</si>
  <si>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</si>
  <si>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</si>
  <si>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</si>
  <si>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</si>
  <si>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</si>
  <si>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</si>
  <si>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</si>
  <si>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</si>
  <si>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</si>
  <si>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</si>
  <si>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</si>
  <si>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</si>
  <si>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</si>
  <si>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</si>
  <si>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</si>
  <si>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</si>
  <si>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</si>
  <si>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</si>
  <si>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</si>
  <si>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</si>
  <si>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</si>
  <si>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</si>
  <si>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</si>
  <si>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</si>
  <si>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</si>
  <si>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</si>
  <si>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</si>
  <si>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</si>
  <si>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</si>
  <si>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</si>
  <si>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</si>
  <si>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</si>
  <si>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</si>
  <si>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</si>
  <si>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</si>
  <si>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</si>
  <si>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</si>
  <si>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</si>
  <si>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</si>
  <si>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</si>
  <si>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</si>
  <si>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</si>
  <si>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</si>
  <si>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</si>
  <si>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</si>
  <si>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</si>
  <si>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</si>
  <si>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</si>
  <si>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</si>
  <si>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</si>
  <si>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</si>
  <si>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</si>
  <si>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</si>
  <si>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</si>
  <si>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</si>
  <si>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</si>
  <si>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</si>
  <si>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</si>
  <si>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</si>
  <si>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</si>
  <si>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</si>
  <si>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</si>
  <si>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</si>
  <si>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</si>
  <si>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</si>
  <si>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</si>
  <si>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</si>
  <si>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</si>
  <si>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</si>
  <si>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</si>
  <si>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</si>
  <si>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</si>
  <si>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</si>
  <si>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</si>
  <si>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</si>
  <si>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</si>
  <si>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</si>
  <si>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</si>
  <si>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</si>
  <si>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</si>
  <si>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</si>
  <si>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</si>
  <si>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</si>
  <si>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</si>
  <si>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</si>
  <si>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</si>
  <si>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</si>
  <si>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</si>
  <si>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</si>
  <si>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</si>
  <si>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</si>
  <si>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</si>
  <si>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</si>
  <si>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</si>
  <si>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</si>
  <si>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</si>
  <si>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</si>
  <si>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</si>
  <si>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</si>
  <si>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</si>
  <si>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</si>
  <si>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</si>
  <si>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</si>
  <si>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</si>
  <si>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</si>
  <si>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</si>
  <si>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</si>
  <si>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</si>
  <si>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</si>
  <si>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</si>
  <si>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</si>
  <si>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</si>
  <si>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</si>
  <si>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</si>
  <si>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</si>
  <si>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</si>
  <si>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</si>
  <si>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</si>
  <si>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</si>
  <si>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</si>
  <si>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</si>
  <si>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</si>
  <si>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</si>
  <si>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</si>
  <si>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</si>
  <si>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</si>
  <si>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</si>
  <si>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</si>
  <si>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</si>
  <si>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</si>
  <si>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</si>
  <si>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</si>
  <si>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</si>
  <si>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</si>
  <si>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</si>
  <si>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</si>
  <si>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</si>
  <si>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</si>
  <si>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</si>
  <si>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</si>
  <si>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</si>
  <si>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</si>
  <si>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</si>
  <si>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</si>
  <si>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</si>
  <si>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</si>
  <si>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</si>
  <si>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</si>
  <si>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</si>
  <si>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</si>
  <si>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</si>
  <si>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</si>
  <si>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</si>
  <si>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</si>
  <si>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</si>
  <si>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</si>
  <si>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</si>
  <si>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</si>
  <si>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</si>
  <si>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</si>
  <si>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</si>
  <si>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</si>
  <si>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</si>
  <si>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</si>
  <si>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</si>
  <si>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</si>
  <si>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</si>
  <si>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</si>
  <si>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</si>
  <si>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</si>
  <si>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</si>
  <si>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</si>
  <si>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</si>
  <si>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</si>
  <si>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</si>
  <si>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</si>
  <si>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</si>
  <si>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</si>
  <si>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</si>
  <si>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</si>
  <si>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</si>
  <si>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</si>
  <si>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</si>
  <si>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</si>
  <si>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</si>
  <si>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</si>
  <si>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</si>
  <si>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</si>
  <si>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</si>
  <si>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</si>
  <si>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</si>
  <si>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</si>
  <si>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</si>
  <si>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</si>
  <si>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</si>
  <si>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</si>
  <si>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</si>
  <si>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</si>
  <si>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</si>
  <si>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</si>
  <si>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</si>
  <si>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</si>
  <si>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</si>
  <si>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</si>
  <si>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</si>
  <si>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</si>
  <si>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</si>
  <si>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</si>
  <si>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</si>
  <si>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</si>
  <si>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</si>
  <si>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</si>
  <si>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</si>
  <si>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</si>
  <si>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</si>
  <si>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</si>
  <si>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</si>
  <si>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</si>
  <si>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</si>
  <si>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</si>
  <si>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</si>
  <si>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</si>
  <si>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</si>
  <si>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</si>
  <si>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</si>
  <si>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</si>
  <si>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</si>
  <si>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</si>
  <si>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</si>
  <si>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</si>
  <si>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</si>
  <si>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</si>
  <si>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</si>
  <si>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</si>
  <si>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</si>
  <si>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</si>
  <si>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</si>
  <si>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</si>
  <si>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</si>
  <si>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</si>
  <si>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</si>
  <si>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</si>
  <si>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</si>
  <si>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</si>
  <si>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</si>
  <si>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</si>
  <si>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</si>
  <si>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</si>
  <si>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</si>
  <si>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</si>
  <si>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</si>
  <si>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</si>
  <si>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</si>
  <si>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</si>
  <si>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</si>
  <si>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</si>
  <si>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</si>
  <si>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</si>
  <si>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</si>
  <si>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</si>
  <si>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</si>
  <si>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</si>
  <si>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</si>
  <si>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</si>
  <si>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</si>
  <si>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</si>
  <si>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</si>
  <si>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</si>
  <si>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</si>
  <si>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</si>
  <si>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</si>
  <si>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</si>
  <si>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</si>
  <si>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</si>
  <si>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</si>
  <si>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</si>
  <si>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</si>
  <si>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</si>
  <si>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</si>
  <si>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</si>
  <si>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</si>
  <si>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</si>
  <si>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</si>
  <si>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</si>
  <si>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</si>
  <si>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</si>
  <si>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</si>
  <si>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</si>
  <si>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</si>
  <si>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</si>
  <si>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</si>
  <si>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</si>
  <si>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</si>
  <si>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</si>
  <si>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</si>
  <si>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</si>
  <si>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</si>
  <si>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</si>
  <si>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</si>
  <si>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</si>
  <si>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</si>
  <si>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</si>
  <si>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</si>
  <si>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</si>
  <si>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</si>
  <si>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</si>
  <si>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</si>
  <si>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</si>
  <si>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</si>
  <si>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</si>
  <si>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</si>
  <si>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</si>
  <si>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</si>
  <si>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</si>
  <si>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</si>
  <si>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</si>
  <si>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</si>
  <si>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</si>
  <si>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</si>
  <si>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</si>
  <si>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</si>
  <si>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</si>
  <si>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</si>
  <si>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</si>
  <si>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</si>
  <si>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</si>
  <si>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</si>
  <si>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</si>
  <si>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</si>
  <si>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</si>
  <si>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</si>
  <si>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</si>
  <si>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</si>
  <si>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</si>
  <si>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</si>
  <si>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</si>
  <si>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</si>
  <si>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</si>
  <si>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</si>
  <si>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</si>
  <si>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</si>
  <si>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</si>
  <si>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</si>
  <si>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</si>
  <si>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</si>
  <si>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</si>
  <si>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</si>
  <si>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</si>
  <si>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</si>
  <si>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</si>
  <si>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</si>
  <si>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</si>
  <si>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</si>
  <si>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</si>
  <si>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</si>
  <si>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</si>
  <si>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</si>
  <si>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</si>
  <si>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</si>
  <si>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</si>
  <si>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</si>
  <si>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</si>
  <si>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</si>
  <si>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</si>
  <si>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</si>
  <si>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</si>
  <si>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</si>
  <si>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</si>
  <si>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</si>
  <si>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</si>
  <si>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</si>
  <si>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</si>
  <si>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</si>
  <si>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</si>
  <si>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</si>
  <si>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</si>
  <si>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</si>
  <si>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</si>
  <si>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</si>
  <si>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</si>
  <si>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</si>
  <si>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</si>
  <si>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</si>
  <si>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</si>
  <si>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</si>
  <si>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</si>
  <si>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</si>
  <si>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</si>
  <si>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</si>
  <si>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</si>
  <si>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</si>
  <si>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</si>
  <si>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</si>
  <si>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</si>
  <si>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</si>
  <si>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</si>
  <si>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</si>
  <si>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</si>
  <si>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</si>
  <si>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</si>
  <si>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</si>
  <si>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</si>
  <si>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</si>
  <si>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</si>
  <si>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</si>
  <si>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</si>
  <si>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</si>
  <si>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</si>
  <si>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</si>
  <si>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</si>
  <si>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</si>
  <si>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</si>
  <si>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</si>
  <si>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</si>
  <si>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</si>
  <si>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</si>
  <si>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</si>
  <si>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</si>
  <si>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</si>
  <si>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</si>
  <si>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</si>
  <si>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</si>
  <si>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</si>
  <si>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</si>
  <si>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</si>
  <si>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</si>
  <si>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</si>
  <si>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</si>
  <si>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</si>
  <si>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</si>
  <si>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</si>
  <si>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</si>
  <si>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</si>
  <si>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</si>
  <si>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</si>
  <si>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</si>
  <si>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</si>
  <si>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</si>
  <si>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</si>
  <si>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</si>
  <si>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</si>
  <si>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</si>
  <si>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</si>
  <si>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</si>
  <si>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</si>
  <si>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</si>
  <si>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</si>
  <si>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</si>
  <si>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</si>
  <si>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</si>
  <si>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</si>
  <si>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</si>
  <si>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</si>
  <si>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</si>
  <si>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</si>
  <si>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</si>
  <si>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</si>
  <si>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</si>
  <si>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</si>
  <si>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</si>
  <si>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</si>
  <si>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</si>
  <si>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</si>
  <si>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</si>
  <si>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</si>
  <si>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</si>
  <si>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</si>
  <si>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</si>
  <si>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</si>
  <si>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</si>
  <si>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</si>
  <si>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</si>
  <si>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</si>
  <si>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</si>
  <si>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</si>
  <si>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</si>
  <si>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</si>
  <si>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</si>
  <si>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</si>
  <si>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</si>
  <si>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</si>
  <si>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</si>
  <si>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</si>
  <si>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</si>
  <si>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</si>
  <si>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</si>
  <si>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</si>
  <si>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</si>
  <si>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</si>
  <si>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</si>
  <si>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</si>
  <si>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</si>
  <si>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</si>
  <si>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</si>
  <si>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</si>
  <si>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</si>
  <si>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</si>
  <si>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</si>
  <si>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</si>
  <si>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</si>
  <si>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</si>
  <si>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</si>
  <si>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</si>
  <si>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</si>
  <si>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</si>
  <si>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</si>
  <si>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</si>
  <si>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</si>
  <si>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</si>
  <si>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</si>
  <si>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</si>
  <si>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</si>
  <si>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</si>
  <si>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</si>
  <si>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</si>
  <si>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</si>
  <si>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</si>
  <si>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</si>
  <si>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</si>
  <si>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</si>
  <si>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</si>
  <si>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</si>
  <si>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</si>
  <si>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</si>
  <si>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</si>
  <si>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</si>
  <si>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</si>
  <si>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</si>
  <si>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</si>
  <si>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</si>
  <si>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</si>
  <si>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</si>
  <si>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</si>
  <si>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</si>
  <si>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</si>
  <si>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</si>
  <si>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</si>
  <si>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</si>
  <si>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</si>
  <si>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</si>
  <si>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</si>
  <si>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</si>
  <si>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</si>
  <si>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</si>
  <si>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</si>
  <si>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</si>
  <si>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</si>
  <si>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</si>
  <si>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</si>
  <si>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</si>
  <si>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</si>
  <si>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</si>
  <si>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</si>
  <si>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</si>
  <si>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</si>
  <si>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</si>
  <si>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</si>
  <si>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</si>
  <si>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</si>
  <si>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</si>
  <si>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</si>
  <si>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</si>
  <si>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</si>
  <si>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</si>
  <si>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</si>
  <si>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</si>
  <si>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</si>
  <si>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</si>
  <si>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</si>
  <si>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</si>
  <si>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</si>
  <si>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</si>
  <si>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</si>
  <si>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</si>
  <si>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</si>
  <si>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</si>
  <si>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</si>
  <si>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</si>
  <si>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</si>
  <si>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</si>
  <si>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</si>
  <si>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</si>
  <si>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</si>
  <si>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</si>
  <si>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</si>
  <si>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</si>
  <si>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</si>
  <si>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</si>
  <si>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</si>
  <si>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</si>
  <si>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</si>
  <si>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</si>
  <si>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</si>
  <si>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</si>
  <si>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</si>
  <si>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</si>
  <si>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</si>
  <si>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</si>
  <si>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</si>
  <si>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</si>
  <si>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</si>
  <si>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</si>
  <si>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</si>
  <si>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</si>
  <si>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</si>
  <si>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</si>
  <si>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</si>
  <si>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</si>
  <si>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</si>
  <si>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</si>
  <si>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</si>
  <si>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</si>
  <si>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</si>
  <si>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</si>
  <si>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</si>
  <si>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</si>
  <si>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</si>
  <si>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</si>
  <si>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</si>
  <si>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</si>
  <si>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</si>
  <si>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</si>
  <si>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</si>
  <si>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</si>
  <si>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</si>
  <si>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</si>
  <si>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</si>
  <si>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</si>
  <si>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</si>
  <si>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</si>
  <si>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</si>
  <si>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</si>
  <si>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</si>
  <si>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</si>
  <si>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</si>
  <si>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</si>
  <si>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</si>
  <si>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</si>
  <si>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</si>
  <si>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</si>
  <si>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</si>
  <si>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</si>
  <si>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</si>
  <si>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</si>
  <si>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</si>
  <si>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</si>
  <si>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</si>
  <si>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</si>
  <si>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</si>
  <si>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</si>
  <si>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</si>
  <si>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</si>
  <si>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</si>
  <si>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</si>
  <si>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</si>
  <si>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</si>
  <si>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</si>
  <si>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</si>
  <si>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</si>
  <si>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</si>
  <si>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</si>
  <si>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</si>
  <si>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</si>
  <si>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</si>
  <si>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</si>
  <si>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</si>
  <si>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</si>
  <si>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</si>
  <si>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</si>
  <si>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</si>
  <si>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</si>
  <si>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</si>
  <si>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</si>
  <si>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</si>
  <si>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</si>
  <si>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</si>
  <si>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</si>
  <si>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</si>
  <si>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</si>
  <si>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</si>
  <si>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</si>
  <si>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</si>
  <si>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</si>
  <si>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</si>
  <si>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</si>
  <si>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</si>
  <si>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</si>
  <si>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</si>
  <si>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</si>
  <si>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</si>
  <si>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</si>
  <si>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</si>
  <si>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</si>
  <si>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</si>
  <si>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</si>
  <si>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</si>
  <si>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</si>
  <si>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</si>
  <si>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</si>
  <si>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</si>
  <si>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</si>
  <si>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</si>
  <si>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</si>
  <si>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</si>
  <si>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</si>
  <si>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</si>
  <si>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</si>
  <si>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</si>
  <si>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</si>
  <si>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</si>
  <si>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</si>
  <si>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</si>
  <si>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</si>
  <si>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</si>
  <si>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</si>
  <si>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</si>
  <si>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</si>
  <si>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</si>
  <si>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</si>
  <si>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</si>
  <si>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</si>
  <si>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</si>
  <si>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</si>
  <si>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</si>
  <si>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</si>
  <si>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</si>
  <si>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</si>
  <si>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</si>
  <si>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</si>
  <si>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</si>
  <si>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</si>
  <si>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</si>
  <si>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</si>
  <si>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</si>
  <si>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</si>
  <si>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</si>
  <si>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</si>
  <si>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</si>
  <si>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</si>
  <si>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</si>
  <si>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</si>
  <si>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</si>
  <si>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</si>
  <si>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</si>
  <si>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</si>
  <si>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</si>
  <si>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</si>
  <si>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</si>
  <si>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</si>
  <si>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</si>
  <si>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</si>
  <si>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</si>
  <si>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</si>
  <si>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</si>
  <si>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</si>
  <si>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</si>
  <si>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</si>
  <si>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</si>
  <si>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</si>
  <si>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</si>
  <si>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</si>
  <si>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</si>
  <si>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</si>
  <si>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</si>
  <si>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</si>
  <si>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</si>
  <si>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</si>
  <si>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</si>
  <si>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</si>
  <si>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</si>
  <si>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</si>
  <si>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</si>
  <si>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</si>
  <si>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</si>
  <si>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</si>
  <si>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</si>
  <si>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</si>
  <si>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</si>
  <si>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</si>
  <si>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</si>
  <si>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</si>
  <si>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</si>
  <si>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</si>
  <si>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</si>
  <si>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</si>
  <si>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</si>
  <si>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</si>
  <si>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</si>
  <si>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</si>
  <si>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</si>
  <si>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</si>
  <si>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</si>
  <si>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</si>
  <si>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</si>
  <si>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</si>
  <si>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</si>
  <si>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</si>
  <si>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</si>
  <si>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</si>
  <si>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</si>
  <si>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</si>
  <si>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</si>
  <si>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</si>
  <si>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</si>
  <si>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</si>
  <si>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</si>
  <si>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</si>
  <si>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</si>
  <si>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</si>
  <si>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</si>
  <si>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</si>
  <si>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</si>
  <si>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</si>
  <si>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</si>
  <si>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</si>
  <si>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</si>
  <si>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</si>
  <si>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</si>
  <si>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</si>
  <si>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</si>
  <si>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</si>
  <si>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</si>
  <si>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</si>
  <si>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</si>
  <si>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</si>
  <si>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</si>
  <si>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</si>
  <si>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</si>
  <si>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</si>
  <si>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</si>
  <si>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</si>
  <si>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</si>
  <si>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</si>
  <si>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</si>
  <si>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</si>
  <si>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</si>
  <si>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</si>
  <si>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</si>
  <si>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</si>
  <si>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</si>
  <si>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</si>
  <si>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</si>
  <si>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</si>
  <si>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</si>
  <si>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</si>
  <si>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</si>
  <si>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</si>
  <si>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</si>
  <si>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</si>
  <si>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</si>
  <si>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</si>
  <si>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</si>
  <si>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</si>
  <si>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</si>
  <si>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</si>
  <si>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</si>
  <si>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</si>
  <si>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</si>
  <si>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</si>
  <si>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</si>
  <si>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</si>
  <si>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</si>
  <si>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</si>
  <si>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</si>
  <si>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</si>
  <si>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</si>
  <si>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</si>
  <si>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</si>
  <si>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</si>
  <si>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</si>
  <si>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</si>
  <si>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</si>
  <si>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</si>
  <si>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</si>
  <si>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</si>
  <si>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</si>
  <si>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</si>
  <si>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</si>
  <si>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</si>
  <si>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</si>
  <si>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</si>
  <si>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</si>
  <si>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</si>
  <si>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</si>
  <si>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</si>
  <si>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</si>
  <si>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</si>
  <si>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</si>
  <si>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</si>
  <si>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</si>
  <si>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</si>
  <si>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</si>
  <si>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</si>
  <si>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</si>
  <si>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</si>
  <si>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</si>
  <si>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</si>
  <si>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</si>
  <si>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</si>
  <si>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</si>
  <si>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</si>
  <si>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</si>
  <si>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</si>
  <si>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</si>
  <si>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</si>
  <si>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</si>
  <si>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</si>
  <si>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</si>
  <si>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</si>
  <si>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</si>
  <si>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</si>
  <si>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</si>
  <si>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</si>
  <si>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</si>
  <si>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</si>
  <si>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</si>
  <si>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</si>
  <si>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</si>
  <si>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</si>
  <si>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</si>
  <si>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</si>
  <si>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</si>
  <si>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</si>
  <si>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</si>
  <si>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</si>
  <si>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</si>
  <si>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</si>
  <si>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</si>
  <si>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</si>
  <si>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</si>
  <si>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</si>
  <si>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</si>
  <si>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</si>
  <si>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</si>
  <si>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</si>
  <si>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</si>
  <si>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</si>
  <si>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</si>
  <si>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</si>
  <si>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</si>
  <si>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</si>
  <si>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</si>
  <si>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</si>
  <si>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</si>
  <si>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</si>
  <si>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</si>
  <si>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</si>
  <si>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</si>
  <si>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</si>
  <si>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</si>
  <si>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</si>
  <si>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</si>
  <si>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</si>
  <si>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</si>
  <si>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</si>
  <si>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</si>
  <si>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</si>
  <si>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</si>
  <si>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</si>
  <si>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</si>
  <si>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</si>
  <si>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</si>
  <si>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</si>
  <si>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</si>
  <si>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</si>
  <si>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</si>
  <si>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</si>
  <si>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</si>
  <si>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</si>
  <si>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</si>
  <si>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</si>
  <si>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</si>
  <si>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</si>
  <si>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</si>
  <si>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</si>
  <si>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</si>
  <si>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</si>
  <si>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</si>
  <si>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</si>
  <si>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</si>
  <si>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</si>
  <si>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</si>
  <si>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</si>
  <si>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</si>
  <si>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</si>
  <si>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</si>
  <si>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</si>
  <si>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</si>
  <si>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</si>
  <si>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</si>
  <si>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</si>
  <si>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</si>
  <si>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</si>
  <si>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</si>
  <si>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</si>
  <si>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</si>
  <si>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</si>
  <si>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</si>
  <si>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</si>
  <si>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</si>
  <si>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</si>
  <si>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</si>
  <si>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</si>
  <si>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</si>
  <si>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</si>
  <si>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</si>
  <si>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</si>
  <si>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</si>
  <si>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</si>
  <si>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</si>
  <si>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</si>
  <si>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</si>
  <si>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</si>
  <si>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</si>
  <si>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</si>
  <si>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</si>
  <si>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</si>
  <si>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</si>
  <si>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</si>
  <si>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</si>
  <si>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</si>
  <si>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</si>
  <si>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</si>
  <si>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</si>
  <si>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</si>
  <si>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</si>
  <si>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</si>
  <si>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</si>
  <si>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</si>
  <si>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</si>
  <si>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</si>
  <si>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</si>
  <si>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</si>
  <si>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</si>
  <si>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</si>
  <si>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</si>
  <si>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</si>
  <si>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</si>
  <si>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</si>
  <si>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</si>
  <si>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</si>
  <si>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</si>
  <si>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</si>
  <si>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</si>
  <si>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</si>
  <si>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</si>
  <si>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</si>
  <si>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</si>
  <si>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</si>
  <si>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</si>
  <si>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</si>
  <si>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</si>
  <si>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</si>
  <si>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</si>
  <si>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</si>
  <si>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</si>
  <si>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</si>
  <si>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</si>
  <si>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</si>
  <si>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</si>
  <si>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</si>
  <si>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</si>
  <si>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</si>
  <si>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</si>
  <si>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</si>
  <si>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</si>
  <si>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</si>
  <si>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</si>
  <si>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</si>
  <si>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</si>
  <si>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</si>
  <si>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</si>
  <si>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</si>
  <si>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</si>
  <si>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</si>
  <si>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</si>
  <si>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</si>
  <si>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</si>
  <si>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</si>
  <si>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</si>
  <si>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</si>
  <si>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</si>
  <si>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</si>
  <si>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</si>
  <si>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</si>
  <si>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</si>
  <si>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</si>
  <si>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</si>
  <si>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</si>
  <si>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</si>
  <si>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</si>
  <si>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</si>
  <si>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</si>
  <si>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</si>
  <si>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</si>
  <si>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</si>
  <si>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</si>
  <si>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</si>
  <si>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</si>
  <si>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</si>
  <si>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</si>
  <si>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</si>
  <si>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</si>
  <si>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</si>
  <si>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</si>
  <si>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</si>
  <si>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</si>
  <si>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</si>
  <si>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</si>
  <si>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</si>
  <si>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</si>
  <si>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</si>
  <si>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</si>
  <si>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</si>
  <si>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</si>
  <si>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</si>
  <si>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</si>
  <si>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</si>
  <si>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</si>
  <si>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</si>
  <si>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</si>
  <si>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</si>
  <si>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</si>
  <si>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</si>
  <si>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</si>
  <si>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</si>
  <si>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</si>
  <si>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</si>
  <si>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</si>
  <si>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</si>
  <si>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</si>
  <si>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</si>
  <si>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</si>
  <si>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</si>
  <si>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</si>
  <si>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</si>
  <si>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</si>
  <si>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</si>
  <si>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</si>
  <si>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</si>
  <si>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</si>
  <si>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</si>
  <si>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</si>
  <si>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</si>
  <si>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</si>
  <si>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</si>
  <si>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</si>
  <si>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</si>
  <si>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</si>
  <si>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</si>
  <si>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</si>
  <si>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</si>
  <si>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</si>
  <si>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</si>
  <si>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</si>
  <si>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</si>
  <si>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</si>
  <si>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</si>
  <si>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</si>
  <si>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</si>
  <si>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</si>
  <si>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</si>
  <si>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</si>
  <si>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</si>
  <si>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</si>
  <si>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</si>
  <si>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</si>
  <si>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</si>
  <si>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</si>
  <si>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</si>
  <si>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</si>
  <si>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</si>
  <si>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</si>
  <si>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</si>
  <si>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</si>
  <si>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</si>
  <si>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</si>
  <si>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</si>
  <si>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</si>
  <si>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</si>
  <si>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</si>
  <si>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</si>
  <si>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</si>
  <si>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</si>
  <si>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</si>
  <si>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</si>
  <si>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</si>
  <si>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</si>
  <si>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</si>
  <si>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</si>
  <si>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</si>
  <si>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</si>
  <si>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</si>
  <si>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</si>
  <si>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</si>
  <si>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</si>
  <si>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</si>
  <si>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</si>
  <si>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</si>
  <si>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</si>
  <si>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</si>
  <si>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</si>
  <si>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</si>
  <si>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</si>
  <si>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</si>
  <si>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</si>
  <si>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</si>
  <si>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</si>
  <si>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</si>
  <si>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</si>
  <si>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</si>
  <si>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</si>
  <si>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</si>
  <si>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</si>
  <si>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</si>
  <si>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</si>
  <si>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</si>
  <si>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</si>
  <si>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</si>
  <si>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</si>
  <si>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</si>
  <si>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</si>
  <si>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</si>
  <si>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</si>
  <si>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</si>
  <si>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</si>
  <si>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</si>
  <si>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</si>
  <si>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</si>
  <si>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</si>
  <si>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</si>
  <si>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</si>
  <si>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</si>
  <si>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</si>
  <si>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</si>
  <si>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</si>
  <si>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</si>
  <si>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</si>
  <si>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</si>
  <si>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</si>
  <si>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</si>
  <si>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</si>
  <si>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</si>
  <si>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</si>
  <si>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</si>
  <si>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</si>
  <si>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</si>
  <si>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</si>
  <si>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</si>
  <si>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</si>
  <si>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</si>
  <si>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</si>
  <si>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</si>
  <si>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</si>
  <si>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</si>
  <si>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</si>
  <si>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</si>
  <si>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</si>
  <si>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</si>
  <si>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</si>
  <si>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</si>
  <si>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</si>
  <si>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</si>
  <si>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</si>
  <si>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</si>
  <si>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</si>
  <si>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</si>
  <si>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</si>
  <si>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</si>
  <si>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</si>
  <si>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</si>
  <si>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</si>
  <si>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</si>
  <si>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</si>
  <si>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</si>
  <si>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</si>
  <si>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</si>
  <si>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</si>
  <si>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</si>
  <si>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</si>
  <si>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</si>
  <si>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</si>
  <si>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</si>
  <si>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</si>
  <si>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</si>
  <si>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</si>
  <si>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</si>
  <si>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</si>
  <si>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</si>
  <si>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</si>
  <si>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</si>
  <si>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</si>
  <si>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</si>
  <si>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</si>
  <si>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</si>
  <si>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</si>
  <si>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</si>
  <si>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</si>
  <si>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</si>
  <si>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</si>
  <si>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</si>
  <si>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</si>
  <si>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</si>
  <si>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</si>
  <si>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</si>
  <si>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</si>
  <si>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</si>
  <si>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</si>
  <si>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</si>
  <si>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</si>
  <si>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</si>
  <si>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</si>
  <si>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</si>
  <si>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</si>
  <si>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</si>
  <si>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</si>
  <si>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</si>
  <si>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</si>
  <si>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</si>
  <si>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</si>
  <si>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</si>
  <si>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</si>
  <si>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</si>
  <si>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</si>
  <si>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</si>
  <si>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</si>
  <si>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</si>
  <si>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</si>
  <si>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</si>
  <si>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</si>
  <si>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</si>
  <si>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</si>
  <si>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</si>
  <si>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</si>
  <si>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</si>
  <si>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</si>
  <si>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</si>
  <si>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</si>
  <si>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</si>
  <si>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</si>
  <si>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</si>
  <si>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</si>
  <si>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</si>
  <si>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</si>
  <si>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</si>
  <si>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</si>
  <si>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</si>
  <si>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</si>
  <si>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</si>
  <si>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</si>
  <si>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</si>
  <si>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</si>
  <si>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</si>
  <si>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</si>
  <si>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</si>
  <si>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</si>
  <si>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</si>
  <si>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</si>
  <si>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</si>
  <si>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</si>
  <si>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</si>
  <si>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</si>
  <si>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</si>
  <si>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</si>
  <si>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</si>
  <si>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</si>
  <si>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</si>
  <si>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</si>
  <si>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</si>
  <si>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</si>
  <si>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</si>
  <si>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</si>
  <si>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</si>
  <si>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</si>
  <si>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</si>
  <si>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</si>
  <si>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</si>
  <si>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</si>
  <si>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</si>
  <si>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</si>
  <si>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</si>
  <si>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</si>
  <si>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</si>
  <si>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</si>
  <si>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</si>
  <si>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</si>
  <si>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</si>
  <si>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</si>
  <si>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</si>
  <si>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</si>
  <si>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</si>
  <si>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</si>
  <si>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</si>
  <si>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</si>
  <si>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</si>
  <si>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</si>
  <si>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</si>
  <si>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</si>
  <si>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</si>
  <si>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</si>
  <si>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</si>
  <si>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</si>
  <si>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</si>
  <si>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</si>
  <si>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</si>
  <si>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</si>
  <si>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</si>
  <si>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</si>
  <si>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</si>
  <si>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</si>
  <si>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</si>
  <si>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</si>
  <si>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</si>
  <si>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</si>
  <si>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</si>
  <si>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</si>
  <si>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</si>
  <si>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</si>
  <si>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</si>
  <si>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</si>
  <si>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</si>
  <si>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</si>
  <si>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</si>
  <si>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</si>
  <si>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</si>
  <si>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</si>
  <si>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</si>
  <si>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</si>
  <si>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</si>
  <si>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</si>
  <si>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</si>
  <si>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</si>
  <si>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</si>
  <si>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</si>
  <si>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</si>
  <si>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</si>
  <si>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</si>
  <si>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</si>
  <si>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</si>
  <si>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</si>
  <si>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</si>
  <si>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</si>
  <si>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</si>
  <si>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</si>
  <si>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</si>
  <si>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</si>
  <si>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</si>
  <si>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</si>
  <si>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</si>
  <si>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</si>
  <si>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</si>
  <si>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</si>
  <si>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</si>
  <si>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</si>
  <si>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</si>
  <si>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</si>
  <si>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</si>
  <si>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</si>
  <si>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</si>
  <si>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</si>
  <si>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</si>
  <si>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</si>
  <si>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</si>
  <si>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</si>
  <si>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</si>
  <si>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</si>
  <si>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</si>
  <si>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</si>
  <si>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</si>
  <si>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</si>
  <si>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</si>
  <si>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</si>
  <si>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</si>
  <si>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</si>
  <si>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</si>
  <si>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</si>
  <si>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</si>
  <si>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</si>
  <si>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</si>
  <si>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</si>
  <si>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</si>
  <si>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</si>
  <si>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</si>
  <si>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</si>
  <si>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</si>
  <si>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</si>
  <si>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</si>
  <si>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</si>
  <si>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</si>
  <si>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</si>
  <si>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</si>
  <si>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</si>
  <si>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</si>
  <si>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</si>
  <si>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</si>
  <si>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</si>
  <si>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</si>
  <si>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</si>
  <si>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</si>
  <si>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</si>
  <si>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</si>
  <si>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</si>
  <si>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</si>
  <si>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</si>
  <si>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</si>
  <si>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</si>
  <si>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</si>
  <si>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</si>
  <si>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</si>
  <si>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</si>
  <si>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</si>
  <si>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</si>
  <si>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</si>
  <si>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</si>
  <si>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</si>
  <si>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</si>
  <si>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</si>
  <si>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</si>
  <si>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</si>
  <si>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</si>
  <si>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</si>
  <si>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</si>
  <si>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</si>
  <si>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</si>
  <si>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</si>
  <si>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</si>
  <si>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</si>
  <si>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</si>
  <si>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</si>
  <si>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</si>
  <si>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</si>
  <si>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</si>
  <si>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</si>
  <si>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</si>
  <si>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</si>
  <si>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</si>
  <si>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</si>
  <si>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</si>
  <si>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</si>
  <si>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</si>
  <si>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</si>
  <si>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</si>
  <si>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</si>
  <si>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</si>
  <si>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</si>
  <si>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</si>
  <si>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</si>
  <si>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</si>
  <si>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</si>
  <si>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</si>
  <si>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</si>
  <si>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</si>
  <si>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</si>
  <si>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</si>
  <si>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</si>
  <si>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</si>
  <si>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</si>
  <si>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</si>
  <si>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</si>
  <si>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</si>
  <si>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</si>
  <si>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</si>
  <si>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</si>
  <si>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</si>
  <si>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</si>
  <si>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</si>
  <si>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</si>
  <si>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</si>
  <si>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</si>
  <si>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</si>
  <si>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</si>
  <si>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</si>
  <si>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</si>
  <si>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</si>
  <si>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</si>
  <si>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</si>
  <si>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</si>
  <si>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</si>
  <si>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</si>
  <si>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</si>
  <si>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</si>
  <si>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</si>
  <si>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</si>
  <si>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</si>
  <si>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</si>
  <si>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</si>
  <si>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</si>
  <si>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</si>
  <si>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</si>
  <si>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</si>
  <si>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</si>
  <si>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</si>
  <si>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</si>
  <si>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</si>
  <si>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</si>
  <si>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</si>
  <si>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</si>
  <si>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</si>
  <si>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</si>
  <si>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</si>
  <si>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</si>
  <si>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</si>
  <si>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</si>
  <si>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</si>
  <si>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</si>
  <si>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</si>
  <si>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</si>
  <si>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</si>
  <si>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</si>
  <si>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</si>
  <si>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</si>
  <si>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</si>
  <si>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</si>
  <si>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</si>
  <si>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</si>
  <si>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</si>
  <si>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</si>
  <si>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</si>
  <si>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</si>
  <si>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</si>
  <si>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</si>
  <si>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</si>
  <si>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</si>
  <si>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</si>
  <si>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</si>
  <si>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</si>
  <si>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</si>
  <si>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</si>
  <si>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</si>
  <si>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</si>
  <si>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</si>
  <si>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</si>
  <si>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</si>
  <si>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</si>
  <si>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</si>
  <si>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</si>
  <si>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</si>
  <si>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</si>
  <si>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</si>
  <si>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</si>
  <si>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</si>
  <si>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</si>
  <si>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</si>
  <si>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</si>
  <si>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</si>
  <si>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</si>
  <si>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</si>
  <si>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</si>
  <si>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</si>
  <si>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</si>
  <si>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</si>
  <si>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</si>
  <si>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</si>
  <si>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</si>
  <si>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</si>
  <si>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</si>
  <si>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</si>
  <si>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</si>
  <si>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</si>
  <si>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</si>
  <si>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</si>
  <si>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</si>
  <si>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</si>
  <si>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</si>
  <si>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</si>
  <si>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</si>
  <si>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</si>
  <si>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</si>
  <si>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</si>
  <si>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</si>
  <si>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</si>
  <si>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</si>
  <si>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</si>
  <si>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</si>
  <si>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</si>
  <si>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</si>
  <si>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</si>
  <si>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</si>
  <si>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</si>
  <si>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</si>
  <si>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</si>
  <si>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</si>
  <si>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</si>
  <si>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</si>
  <si>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</si>
  <si>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</si>
  <si>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</si>
  <si>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</si>
  <si>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</si>
  <si>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</si>
  <si>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</si>
  <si>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</si>
  <si>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</si>
  <si>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</si>
  <si>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</si>
  <si>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</si>
  <si>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</si>
  <si>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</si>
  <si>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</si>
  <si>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</si>
  <si>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</si>
  <si>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</si>
  <si>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</si>
  <si>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</si>
  <si>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</si>
  <si>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</si>
  <si>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</si>
  <si>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</si>
  <si>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</si>
  <si>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</si>
  <si>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</si>
  <si>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</si>
  <si>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</si>
  <si>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</si>
  <si>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</si>
  <si>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</si>
  <si>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</si>
  <si>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</si>
  <si>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</si>
  <si>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</si>
  <si>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</si>
  <si>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</si>
  <si>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</si>
  <si>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</si>
  <si>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</si>
  <si>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</si>
  <si>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</si>
  <si>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</si>
  <si>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</si>
  <si>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</si>
  <si>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</si>
  <si>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</si>
  <si>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</si>
  <si>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</si>
  <si>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</si>
  <si>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</si>
  <si>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</si>
  <si>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</si>
  <si>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</si>
  <si>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</si>
  <si>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</si>
  <si>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</si>
  <si>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</si>
  <si>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</si>
  <si>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</si>
  <si>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</si>
  <si>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</si>
  <si>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</si>
  <si>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</si>
  <si>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</si>
  <si>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</si>
  <si>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</si>
  <si>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</si>
  <si>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</si>
  <si>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</si>
  <si>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</si>
  <si>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</si>
  <si>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</si>
  <si>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</si>
  <si>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</si>
  <si>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</si>
  <si>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</si>
  <si>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</si>
  <si>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</si>
  <si>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</si>
  <si>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</si>
  <si>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</si>
  <si>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</si>
  <si>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</si>
  <si>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</si>
  <si>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</si>
  <si>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</si>
  <si>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</si>
  <si>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</si>
  <si>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</si>
  <si>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</si>
  <si>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</si>
  <si>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</si>
  <si>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</si>
  <si>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</si>
  <si>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</si>
  <si>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</si>
  <si>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</si>
  <si>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</si>
  <si>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</si>
  <si>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</si>
  <si>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</si>
  <si>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</si>
  <si>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</si>
  <si>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</si>
  <si>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</si>
  <si>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</si>
  <si>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</si>
  <si>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</si>
  <si>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</si>
  <si>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</si>
  <si>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</si>
  <si>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</si>
  <si>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</si>
  <si>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</si>
  <si>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</si>
  <si>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</si>
  <si>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</si>
  <si>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</si>
  <si>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</si>
  <si>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</si>
  <si>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</si>
  <si>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</si>
  <si>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</si>
  <si>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</si>
  <si>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</si>
  <si>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</si>
  <si>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</si>
  <si>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</si>
  <si>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</si>
  <si>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</si>
  <si>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</si>
  <si>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</si>
  <si>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</si>
  <si>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</si>
  <si>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</si>
  <si>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</si>
  <si>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</si>
  <si>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</si>
  <si>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</si>
  <si>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</si>
  <si>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</si>
  <si>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</si>
  <si>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</si>
  <si>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</si>
  <si>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</si>
  <si>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</si>
  <si>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</si>
  <si>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</si>
  <si>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</si>
  <si>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</si>
  <si>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</si>
  <si>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</si>
  <si>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</si>
  <si>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</si>
  <si>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</si>
  <si>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</si>
  <si>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</si>
  <si>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</si>
  <si>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</si>
  <si>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</si>
  <si>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</si>
  <si>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</si>
  <si>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</si>
  <si>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</si>
  <si>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</si>
  <si>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</si>
  <si>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</si>
  <si>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</si>
  <si>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</si>
  <si>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</si>
  <si>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</si>
  <si>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PCM-20251022-00001024</t>
  </si>
  <si>
    <t>Restored by PG</t>
  </si>
  <si>
    <t>PCM-20251022-00001005</t>
  </si>
  <si>
    <t>025-10-22 10:19:00</t>
  </si>
  <si>
    <t>PCM-20251022-00001362</t>
  </si>
  <si>
    <t>ETA 45 min</t>
  </si>
  <si>
    <t>PCM-20251022-00001424</t>
  </si>
  <si>
    <t>SCECO team refuse to connect PG , No network to send photo 10min will restore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</si>
  <si>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</si>
  <si>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</si>
  <si>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</si>
  <si>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</si>
  <si>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</si>
  <si>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</si>
  <si>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</si>
  <si>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</si>
  <si>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</si>
  <si>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</si>
  <si>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PCM-20251022-00001227</t>
  </si>
  <si>
    <t xml:space="preserve">ETA 45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</si>
</sst>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5" totalsRowShown="0" headerRowDxfId="157" dataDxfId="156" headerRowBorderDxfId="154" tableBorderDxfId="155" totalsRowBorderDxfId="153">
  <autoFilter ref="A1:CJ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5" totalsRowShown="0" headerRowDxfId="48" dataDxfId="47" headerRowBorderDxfId="45" tableBorderDxfId="46" totalsRowBorderDxfId="44">
  <autoFilter ref="A1:L2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8" totalsRowShown="0" headerRowDxfId="31" dataDxfId="30" headerRowBorderDxfId="28" tableBorderDxfId="29">
  <autoFilter ref="A1:L50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6" totalsRowShown="0" headerRowDxfId="15" dataDxfId="14" headerRowBorderDxfId="12" tableBorderDxfId="13">
  <autoFilter ref="A1:L17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289.66941701388714</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9.1744285879613017</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45952.617842939813</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45952.617842939813</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45952.617842939813</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45952.617842939813</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45952.617842939813</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45952.617842939813</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45952.617842939813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45952.617842939813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45952.617842939813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45952.617842939813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45952.617842939813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45952.617842939813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45952.617842939813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45952.617842939813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45952.617842939813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45952.617842939813</v>
      </c>
      <c r="H19" s="138"/>
      <c r="I19" s="136" t="str">
        <f>IFERROR(VLOOKUP(D19,DB!A:F,6,0),"")</f>
        <v/>
      </c>
      <c r="J19" s="136" t="str">
        <f>IFERROR(VLOOKUP(D19,DB!A:G,7,0),"")</f>
        <v/>
      </c>
      <c r="K19" s="140"/>
      <c r="L19" s="141" t="str">
        <f>IFERROR(VLOOKUP(D19,DB!A:I,9,0),"")</f>
        <v/>
      </c>
    </row>
    <row r="20" spans="1:12" ht="15" customHeight="1">
      <c r="A20" s="147"/>
      <c r="B20" s="148" t="str">
        <f>IFERROR(VLOOKUP(D20,DB!A:K,11,0),"")</f>
        <v/>
      </c>
      <c r="C20" s="148"/>
      <c r="D20" s="148"/>
      <c r="E20" s="149"/>
      <c r="F20" s="150"/>
      <c r="G20" s="151">
        <f ca="1">IFERROR(NOW()-F20,"")</f>
        <v>45952.617842939813</v>
      </c>
      <c r="H20" s="150"/>
      <c r="I20" s="148" t="str">
        <f>IFERROR(VLOOKUP(D20,DB!A:F,6,0),"")</f>
        <v/>
      </c>
      <c r="J20" s="148" t="str">
        <f>IFERROR(VLOOKUP(D20,DB!A:G,7,0),"")</f>
        <v/>
      </c>
      <c r="K20" s="152"/>
      <c r="L20" s="153" t="str">
        <f>IFERROR(VLOOKUP(D20,DB!A:I,9,0),"")</f>
        <v/>
      </c>
    </row>
    <row r="21" spans="1:12" ht="15" customHeight="1">
      <c r="A21" s="135"/>
      <c r="B21" s="136" t="str">
        <f>IFERROR(VLOOKUP(D21,DB!A:K,11,0),"")</f>
        <v/>
      </c>
      <c r="C21" s="136"/>
      <c r="D21" s="136"/>
      <c r="E21" s="137"/>
      <c r="F21" s="138"/>
      <c r="G21" s="139">
        <f ca="1">IFERROR(NOW()-F21,"")</f>
        <v>45952.617842939813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45952.617842939813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45952.617842939813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45952.617842939813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45952.617842939813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45952.617842939813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45952.617842939813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45952.617842939813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45952.617842939813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45952.617842939813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45952.617842939813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45952.617842939813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45952.617842939813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45952.617842939813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45952.617842939813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45952.617842939813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45952.617842939813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45952.617842939813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45952.617842939813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45952.617842939813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45952.617842939813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45952.617842939813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45952.617842939813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45952.617842939813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45952.617842939813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45952.617842939813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45952.617842939813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45952.617842939813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45952.617842939813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45952.617842939813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45952.617842939813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45952.617842939813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45952.617842939813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45952.617842939813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45952.617842939813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45952.617842939813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45952.617842939813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45952.617842939813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45952.617842939813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45952.617842939813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45952.617842939813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45952.617842939813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45952.617842939813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45952.617842939813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45952.617842939813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45952.617842939813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45952.617842939813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45952.617842939813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45952.617842939813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45952.617842939813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45952.617842939813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45952.617842939813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45952.617842939813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45952.617842939813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45952.617842939813</v>
      </c>
      <c r="H75" s="138"/>
      <c r="I75" s="136" t="str">
        <f>IFERROR(VLOOKUP(D75,DB!A:F,6,0),"")</f>
        <v/>
      </c>
      <c r="J75" s="136" t="str">
        <f>IFERROR(VLOOKUP(D75,DB!A:G,7,0),"")</f>
        <v/>
      </c>
      <c r="K75" s="140"/>
      <c r="L75" s="141" t="str">
        <f>IFERROR(VLOOKUP(D75,DB!A:I,9,0),"")</f>
        <v/>
      </c>
    </row>
    <row r="76" spans="1:12" ht="15" customHeight="1">
      <c r="A76" s="147"/>
      <c r="B76" s="148" t="str">
        <f>IFERROR(VLOOKUP(D76,DB!A:K,11,0),"")</f>
        <v/>
      </c>
      <c r="C76" s="148"/>
      <c r="D76" s="148"/>
      <c r="E76" s="149"/>
      <c r="F76" s="150"/>
      <c r="G76" s="151">
        <f ca="1">IFERROR(NOW()-F76,"")</f>
        <v>45952.617842939813</v>
      </c>
      <c r="H76" s="150"/>
      <c r="I76" s="148" t="str">
        <f>IFERROR(VLOOKUP(D76,DB!A:F,6,0),"")</f>
        <v/>
      </c>
      <c r="J76" s="148" t="str">
        <f>IFERROR(VLOOKUP(D76,DB!A:G,7,0),"")</f>
        <v/>
      </c>
      <c r="K76" s="152"/>
      <c r="L76" s="153" t="str">
        <f>IFERROR(VLOOKUP(D76,DB!A:I,9,0),"")</f>
        <v/>
      </c>
    </row>
  </sheetData>
  <customSheetViews>
    <customSheetView guid="{F6042A99-DD27-4453-835D-0834D95730CC}" filter="1" showAutoFilter="1">
      <pageMargins left="0" right="0" top="0" bottom="0" header="0" footer="0"/>
      <autoFilter ref="B1:M1" xr:uid="{D0B7DD31-AA61-4DFB-B6E1-B21D0D3A7406}"/>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5"/>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145.89075960648188</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127.61800497685181</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8.122067476848315</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39088</v>
      </c>
      <c r="B6" s="18" t="str">
        <f>IFERROR(VLOOKUP(D6,DB!A:K,11,0),"")</f>
        <v>R2</v>
      </c>
      <c r="C6" s="18">
        <v>3</v>
      </c>
      <c r="D6" s="18" t="s">
        <v>26390</v>
      </c>
      <c r="E6" s="116" t="s">
        <v>38998</v>
      </c>
      <c r="F6" s="117">
        <v>45952.460081018522</v>
      </c>
      <c r="G6" s="118">
        <f ca="1">IFERROR(NOW()-F6,"-")</f>
        <v>0.15776192129123956</v>
      </c>
      <c r="H6" s="117">
        <v>45952.448773148149</v>
      </c>
      <c r="I6" s="18" t="str">
        <f>IFERROR(VLOOKUP(D6,DB!A:F,6,0),"")</f>
        <v>SCECO</v>
      </c>
      <c r="J6" s="18" t="str">
        <f>IFERROR(VLOOKUP(D6,DB!A:G,7,0),"")</f>
        <v>Dead</v>
      </c>
      <c r="K6" s="19" t="s">
        <v>39089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39090</v>
      </c>
      <c r="B7" s="18" t="str">
        <f>IFERROR(VLOOKUP(D7,DB!A:K,11,0),"")</f>
        <v>R2</v>
      </c>
      <c r="C7" s="18">
        <v>1</v>
      </c>
      <c r="D7" s="18" t="s">
        <v>31823</v>
      </c>
      <c r="E7" s="116" t="s">
        <v>38998</v>
      </c>
      <c r="F7" s="117">
        <v>45952.449664351851</v>
      </c>
      <c r="G7" s="118">
        <f ca="1">IFERROR(NOW()-F7,"-")</f>
        <v>0.16817858796275686</v>
      </c>
      <c r="H7" s="117" t="s">
        <v>39091</v>
      </c>
      <c r="I7" s="18" t="str">
        <f>IFERROR(VLOOKUP(D7,DB!A:F,6,0),"")</f>
        <v>SCECO</v>
      </c>
      <c r="J7" s="18" t="str">
        <f>IFERROR(VLOOKUP(D7,DB!A:G,7,0),"")</f>
        <v>Vandalized</v>
      </c>
      <c r="K7" s="19" t="s">
        <v>39089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t="s">
        <v>39092</v>
      </c>
      <c r="B8" s="18" t="str">
        <f>IFERROR(VLOOKUP(D8,DB!A:K,11,0),"")</f>
        <v>R2</v>
      </c>
      <c r="C8" s="18">
        <v>2</v>
      </c>
      <c r="D8" s="18" t="s">
        <v>27553</v>
      </c>
      <c r="E8" s="116" t="s">
        <v>38998</v>
      </c>
      <c r="F8" s="117">
        <v>45952.574884259258</v>
      </c>
      <c r="G8" s="118">
        <f ca="1">IFERROR(NOW()-F8,"-")</f>
        <v>4.2958680554875173E-2</v>
      </c>
      <c r="H8" s="117">
        <v>45952.557500000003</v>
      </c>
      <c r="I8" s="18" t="str">
        <f>IFERROR(VLOOKUP(D8,DB!A:F,6,0),"")</f>
        <v>Generator-SG</v>
      </c>
      <c r="J8" s="18" t="str">
        <f>IFERROR(VLOOKUP(D8,DB!A:G,7,0),"")</f>
        <v>Vandalized</v>
      </c>
      <c r="K8" s="19" t="s">
        <v>39093</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t="s">
        <v>39094</v>
      </c>
      <c r="B9" s="18" t="str">
        <f>IFERROR(VLOOKUP(D9,DB!A:K,11,0),"")</f>
        <v>R2</v>
      </c>
      <c r="C9" s="18">
        <v>6</v>
      </c>
      <c r="D9" s="18" t="s">
        <v>18236</v>
      </c>
      <c r="E9" s="116" t="s">
        <v>39079</v>
      </c>
      <c r="F9" s="117">
        <v>45952.589386574073</v>
      </c>
      <c r="G9" s="118">
        <f ca="1">IFERROR(NOW()-F9,"-")</f>
        <v>2.845636574056698E-2</v>
      </c>
      <c r="H9" s="117">
        <v>45952.579699074071</v>
      </c>
      <c r="I9" s="18" t="str">
        <f>IFERROR(VLOOKUP(D9,DB!A:F,6,0),"")</f>
        <v>SCECO</v>
      </c>
      <c r="J9" s="18" t="str">
        <f>IFERROR(VLOOKUP(D9,DB!A:G,7,0),"")</f>
        <v>Good</v>
      </c>
      <c r="K9" s="19" t="s">
        <v>39095</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45952.617842939813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45952.617842939813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45952.617842939813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45952.617842939813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45952.617842939813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45952.617842939813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45952.617842939813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45952.617842939813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45952.617842939813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45952.617842939813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45952.617842939813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45952.617842939813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45952.617842939813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45952.617842939813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45952.617842939813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45952.617842939813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45952.617842939813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45952.617842939813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45952.617842939813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45952.617842939813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45952.617842939813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45952.617842939813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45952.617842939813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45952.617842939813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45952.617842939813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45952.617842939813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45952.617842939813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45952.617842939813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45952.617842939813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45952.617842939813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45952.617842939813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45952.617842939813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45952.617842939813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45952.617842939813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45952.617842939813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45952.617842939813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45952.617842939813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45952.617842939813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45952.617842939813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45952.617842939813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45952.617842939813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45952.617842939813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45952.617842939813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45952.617842939813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45952.617842939813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45952.617842939813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45952.617842939813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45952.617842939813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45952.617842939813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45952.617842939813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45952.617842939813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45952.617842939813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45952.617842939813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45952.617842939813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45952.617842939813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45952.617842939813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sheetData>
  <dataValidations count="2">
    <dataValidation allowBlank="1" showInputMessage="1" showErrorMessage="1" sqref="E1" xr:uid="{4D935161-CDD3-4592-B877-3FB59C99E142}"/>
    <dataValidation type="list" allowBlank="1" showInputMessage="1" showErrorMessage="1" sqref="E3:E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K14" sqref="K1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45952.617842939813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45952.617842939813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45952.617842939813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45952.617842939813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45952.617842939813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45952.617842939813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45952.617842939813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45952.617842939813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45952.617842939813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45952.617842939813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45952.617842939813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45952.617842939813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45952.617842939813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45952.617842939813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45952.617842939813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45952.617842939813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45952.617842939813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45952.617842939813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45952.617842939813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45952.617842939813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45952.617842939813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45952.617842939813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45952.617842939813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45952.617842939813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45952.617842939813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45952.617842939813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45952.617842939813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45952.617842939813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45952.617842939813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45952.617842939813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45952.617842939813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45952.617842939813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45952.617842939813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45952.617842939813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45952.617842939813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45952.617842939813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45952.617842939813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45952.617842939813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45952.617842939813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45952.617842939813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45952.617842939813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45952.617842939813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45952.617842939813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45952.617842939813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45952.617842939813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45952.617842939813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45952.617842939813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45952.617842939813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45952.617842939813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45952.617842939813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45952.617842939813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45952.617842939813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45952.617842939813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45952.617842939813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45952.617842939813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45952.617842939813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45952.617842939813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45952.617842939813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45952.617842939813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45952.617842939813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45952.617842939813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45952.617842939813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45952.617842939813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45952.617842939813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45952.617842939813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45952.617842939813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45952.617842939813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45952.617842939813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45952.617842939813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45952.617842939813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45952.617842939813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45952.617842939813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45952.617842939813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45952.617842939813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45952.617842939813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45952.617842939813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45952.617842939813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45952.617842939813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45952.617842939813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45952.617842939813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45952.617842939813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45952.617842939813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45952.617842939813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45952.617842939813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45952.617842939813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45952.617842939813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45952.617842939813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45952.617842939813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45952.617842939813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45952.617842939813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45952.617842939813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45952.617842939813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45952.617842939813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45952.617842939813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45952.617842939813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45952.617842939813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45952.617842939813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45952.617842939813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45952.617842939813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45952.617842939813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45952.617842939813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45952.617842939813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45952.617842939813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45952.617842939813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45952.617842939813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45952.617842939813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45952.617842939813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45952.617842939813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45952.617842939813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45952.617842939813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45952.617842939813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45952.617842939813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45952.617842939813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45952.617842939813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45952.617842939813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45952.617842939813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45952.617842939813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45952.617842939813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45952.617842939813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45952.617842939813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45952.617842939813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45952.617842939813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45952.617842939813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45952.617842939813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45952.617842939813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45952.617842939813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45952.617842939813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45952.617842939813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45952.617842939813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45952.617842939813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45952.617842939813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45952.617842939813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45952.617842939813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45952.617842939813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45952.617842939813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45952.617842939813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45952.617842939813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45952.617842939813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45952.617842939813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45952.617842939813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45952.617842939813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45952.617842939813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45952.617842939813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45952.617842939813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45952.617842939813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45952.617842939813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45952.617842939813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45952.617842939813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45952.617842939813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45952.617842939813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45952.617842939813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45952.617842939813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45952.617842939813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45952.617842939813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45952.617842939813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45952.617842939813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45952.617842939813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45952.617842939813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45952.617842939813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45952.617842939813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45952.617842939813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45952.617842939813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45952.617842939813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45952.617842939813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45952.617842939813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45952.617842939813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45952.617842939813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45952.617842939813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45952.617842939813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45952.617842939813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45952.617842939813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45952.617842939813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45952.617842939813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45952.617842939813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45952.617842939813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45952.617842939813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45952.617842939813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45952.617842939813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45952.617842939813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45952.617842939813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45952.617842939813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45952.617842939813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45952.617842939813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45952.617842939813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45952.617842939813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45952.617842939813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45952.617842939813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45952.617842939813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45952.617842939813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45952.617842939813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45952.617842939813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45952.617842939813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45952.617842939813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45952.617842939813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45952.617842939813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45952.617842939813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45952.617842939813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45952.617842939813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45952.617842939813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45952.617842939813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45952.617842939813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45952.617842939813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45952.617842939813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45952.617842939813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45952.617842939813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45952.617842939813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45952.617842939813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45952.617842939813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45952.617842939813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45952.617842939813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45952.617842939813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45952.617842939813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45952.617842939813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45952.617842939813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45952.617842939813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45952.617842939813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45952.617842939813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45952.617842939813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45952.617842939813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45952.617842939813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45952.617842939813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45952.617842939813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45952.617842939813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45952.617842939813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45952.617842939813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45952.617842939813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45952.617842939813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45952.617842939813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45952.617842939813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45952.617842939813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45952.617842939813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45952.617842939813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45952.617842939813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45952.617842939813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45952.617842939813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45952.617842939813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45952.617842939813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45952.617842939813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45952.617842939813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45952.617842939813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45952.617842939813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45952.617842939813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45952.617842939813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45952.617842939813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45952.617842939813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45952.617842939813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45952.617842939813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45952.617842939813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45952.617842939813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45952.617842939813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45952.617842939813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45952.617842939813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45952.617842939813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45952.617842939813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45952.617842939813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45952.617842939813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45952.617842939813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45952.617842939813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45952.617842939813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45952.617842939813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45952.617842939813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45952.617842939813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45952.617842939813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45952.617842939813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45952.617842939813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45952.617842939813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45952.617842939813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45952.617842939813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45952.617842939813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45952.617842939813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45952.617842939813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45952.617842939813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45952.617842939813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45952.617842939813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45952.617842939813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45952.617842939813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45952.617842939813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45952.617842939813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45952.617842939813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45952.617842939813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45952.617842939813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45952.617842939813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45952.617842939813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45952.617842939813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45952.617842939813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45952.617842939813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45952.617842939813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45952.617842939813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45952.617842939813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45952.617842939813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45952.617842939813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45952.617842939813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45952.617842939813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45952.617842939813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45952.617842939813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45952.617842939813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45952.617842939813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45952.617842939813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45952.617842939813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45952.617842939813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45952.617842939813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45952.617842939813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45952.617842939813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45952.617842939813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45952.617842939813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45952.617842939813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45952.617842939813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45952.617842939813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45952.617842939813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45952.617842939813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45952.617842939813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45952.617842939813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45952.617842939813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45952.617842939813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45952.617842939813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45952.617842939813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45952.617842939813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45952.617842939813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45952.617842939813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45952.617842939813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45952.617842939813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45952.617842939813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45952.617842939813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45952.617842939813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45952.617842939813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45952.617842939813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45952.617842939813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45952.617842939813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45952.617842939813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45952.617842939813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45952.617842939813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45952.617842939813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45952.617842939813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45952.617842939813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45952.617842939813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45952.617842939813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45952.617842939813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45952.617842939813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45952.617842939813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45952.617842939813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45952.617842939813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45952.617842939813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45952.617842939813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45952.617842939813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45952.617842939813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45952.617842939813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45952.617842939813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45952.617842939813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45952.617842939813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45952.617842939813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45952.617842939813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45952.617842939813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45952.617842939813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45952.617842939813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45952.617842939813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45952.617842939813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45952.617842939813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45952.617842939813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45952.617842939813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45952.617842939813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45952.617842939813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45952.617842939813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45952.617842939813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45952.617842939813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45952.617842939813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45952.617842939813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45952.617842939813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45952.617842939813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45952.617842939813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45952.617842939813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45952.617842939813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45952.617842939813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45952.617842939813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45952.617842939813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45952.617842939813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45952.617842939813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45952.617842939813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45952.617842939813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45952.617842939813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45952.617842939813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45952.617842939813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45952.617842939813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45952.617842939813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45952.617842939813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45952.617842939813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45952.617842939813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45952.617842939813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45952.617842939813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45952.617842939813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45952.617842939813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45952.617842939813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45952.617842939813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45952.617842939813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45952.617842939813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45952.617842939813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45952.617842939813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45952.617842939813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45952.617842939813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45952.617842939813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45952.617842939813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45952.617842939813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45952.617842939813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45952.617842939813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45952.617842939813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45952.617842939813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45952.617842939813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45952.617842939813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45952.617842939813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45952.617842939813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45952.617842939813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45952.617842939813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45952.617842939813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45952.617842939813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45952.617842939813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45952.617842939813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45952.617842939813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45952.617842939813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45952.617842939813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45952.617842939813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45952.617842939813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45952.617842939813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45952.617842939813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45952.617842939813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45952.617842939813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45952.617842939813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45952.617842939813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45952.617842939813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45952.617842939813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45952.617842939813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45952.617842939813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45952.617842939813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45952.617842939813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45952.617842939813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45952.617842939813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45952.617842939813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45952.617842939813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45952.617842939813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45952.617842939813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45952.617842939813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45952.617842939813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45952.617842939813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45952.617842939813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45952.617842939813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45952.617842939813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45952.617842939813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45952.617842939813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45952.617842939813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45952.617842939813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45952.617842939813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45952.617842939813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45952.617842939813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45952.617842939813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45952.617842939813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45952.617842939813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45952.617842939813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45952.617842939813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45952.617842939813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45952.617842939813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45952.617842939813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45952.617842939813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45952.617842939813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45952.617842939813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45952.617842939813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45952.617842939813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45952.617842939813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45952.617842939813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45952.617842939813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45952.617842939813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45952.617842939813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45952.617842939813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45952.617842939813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45952.617842939813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45952.617842939813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45952.617842939813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45952.617842939813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45952.617842939813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45952.617842939813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45952.617842939813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45952.617842939813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45952.617842939813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45952.617842939813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45952.617842939813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45952.617842939813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45952.617842939813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45952.617842939813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45952.617842939813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45952.617842939813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45952.617842939813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45952.617842939813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45952.617842939813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45952.617842939813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45952.617842939813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45952.617842939813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45952.617842939813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45952.617842939813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45952.617842939813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45952.617842939813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45952.617842939813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45952.617842939813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45952.617842939813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45952.617842939813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45952.617842939813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45952.617842939813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45952.617842939813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45952.617842939813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45952.617842939813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45952.617842939813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45952.617842939813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45952.617842939813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45952.617842939813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45952.617842939813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45952.617842939813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45952.617842939813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45952.617842939813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45952.617842939813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45952.617842939813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45952.617842939813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45952.617842939813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45952.617842939813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45952.617842939813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45952.617842939813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45952.617842939813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45952.617842939813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45952.617842939813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45952.617842939813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45952.617842939813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45952.617842939813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45952.617842939813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45952.617842939813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45952.617842939813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45952.617842939813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45952.617842939813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45952.617842939813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45952.617842939813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45952.617842939813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45952.617842939813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45952.617842939813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45952.617842939813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45952.617842939813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45952.617842939813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45952.617842939813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45952.617842939813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45952.617842939813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45952.617842939813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45952.617842939813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45952.617842939813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45952.617842939813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45952.617842939813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45952.617842939813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45952.617842939813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45952.617842939813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45952.617842939813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45952.617842939813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45952.617842939813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45952.617842939813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45952.617842939813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45952.617842939813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45952.617842939813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45952.617842939813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45952.617842939813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45952.617842939813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45952.617842939813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45952.617842939813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45952.617842939813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45952.617842939813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45952.617842939813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45952.617842939813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45952.617842939813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45952.617842939813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45952.617842939813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45952.617842939813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45952.617842939813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45952.617842939813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45952.617842939813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45952.617842939813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45952.617842939813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45952.617842939813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45952.617842939813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45952.617842939813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45952.617842939813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45952.617842939813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45952.617842939813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45952.617842939813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45952.617842939813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45952.617842939813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45952.617842939813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45952.617842939813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45952.617842939813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45952.617842939813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45952.617842939813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45952.617842939813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45952.617842939813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45952.617842939813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45952.617842939813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45952.617842939813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45952.617842939813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45952.617842939813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45952.617842939813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45952.617842939813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45952.617842939813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45952.617842939813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45952.617842939813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45952.617842939813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45952.617842939813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45952.617842939813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45952.617842939813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45952.617842939813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45952.617842939813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45952.617842939813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45952.617842939813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45952.617842939813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45952.617842939813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45952.617842939813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45952.617842939813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45952.617842939813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45952.617842939813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45952.617842939813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45952.617842939813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45952.617842939813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45952.617842939813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45952.617842939813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45952.617842939813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45952.617842939813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45952.617842939813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45952.617842939813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45952.617842939813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45952.617842939813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45952.617842939813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45952.617842939813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45952.617842939813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45952.617842939813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45952.617842939813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45952.617842939813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45952.617842939813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45952.617842939813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45952.617842939813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45952.617842939813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45952.617842939813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45952.617842939813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45952.617842939813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45952.617842939813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45952.617842939813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45952.617842939813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45952.617842939813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45952.617842939813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45952.617842939813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45952.617842939813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45952.617842939813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45952.617842939813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45952.617842939813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45952.617842939813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45952.617842939813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45952.617842939813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45952.617842939813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45952.617842939813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45952.617842939813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45952.617842939813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45952.617842939813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45952.617842939813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45952.617842939813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45952.617842939813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45952.617842939813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45952.617842939813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45952.617842939813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45952.617842939813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45952.617842939813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45952.617842939813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45952.617842939813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45952.617842939813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45952.617842939813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45952.617842939813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45952.617842939813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45952.617842939813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45952.617842939813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45952.617842939813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45952.617842939813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45952.617842939813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45952.617842939813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45952.617842939813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45952.617842939813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45952.617842939813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45952.617842939813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45952.617842939813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45952.617842939813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45952.617842939813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45952.617842939813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45952.617842939813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45952.617842939813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45952.617842939813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45952.617842939813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45952.617842939813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45952.617842939813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45952.617842939813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45952.617842939813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45952.617842939813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45952.617842939813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45952.617842939813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45952.617842939813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45952.617842939813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45952.617842939813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45952.617842939813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45952.617842939813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45952.617842939813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45952.617842939813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45952.617842939813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45952.617842939813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45952.617842939813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45952.617842939813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45952.617842939813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45952.617842939813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45952.617842939813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45952.617842939813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45952.617842939813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45952.617842939813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45952.617842939813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45952.617842939813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45952.617842939813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45952.617842939813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45952.617842939813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45952.617842939813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45952.617842939813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45952.617842939813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45952.617842939813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45952.617842939813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45952.617842939813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45952.617842939813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45952.617842939813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45952.617842939813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45952.617842939813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45952.617842939813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45952.617842939813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45952.617842939813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45952.617842939813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45952.617842939813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45952.617842939813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45952.617842939813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45952.617842939813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45952.617842939813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45952.617842939813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45952.617842939813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45952.617842939813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45952.617842939813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45952.617842939813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45952.617842939813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45952.617842939813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45952.617842939813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45952.617842939813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45952.617842939813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45952.617842939813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45952.617842939813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45952.617842939813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45952.617842939813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45952.617842939813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45952.617842939813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45952.617842939813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45952.617842939813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45952.617842939813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45952.617842939813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45952.617842939813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45952.617842939813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45952.617842939813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45952.617842939813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45952.617842939813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45952.617842939813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45952.617842939813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45952.617842939813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45952.617842939813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45952.617842939813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45952.617842939813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45952.617842939813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45952.617842939813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45952.617842939813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45952.617842939813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45952.617842939813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45952.617842939813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45952.617842939813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45952.617842939813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45952.617842939813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45952.617842939813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45952.617842939813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45952.617842939813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45952.617842939813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45952.617842939813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45952.617842939813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45952.617842939813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45952.617842939813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45952.617842939813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45952.617842939813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45952.617842939813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45952.617842939813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45952.617842939813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45952.617842939813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45952.617842939813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45952.617842939813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45952.617842939813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45952.617842939813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45952.617842939813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45952.617842939813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45952.617842939813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45952.617842939813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45952.617842939813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45952.617842939813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45952.617842939813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45952.617842939813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45952.617842939813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45952.617842939813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45952.617842939813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45952.617842939813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45952.617842939813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45952.617842939813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45952.617842939813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45952.617842939813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45952.617842939813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45952.617842939813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45952.617842939813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45952.617842939813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45952.617842939813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45952.617842939813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45952.617842939813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45952.617842939813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45952.617842939813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45952.617842939813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45952.617842939813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45952.617842939813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45952.617842939813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45952.617842939813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45952.617842939813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45952.617842939813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45952.617842939813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45952.617842939813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45952.617842939813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45952.617842939813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45952.617842939813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45952.617842939813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45952.617842939813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45952.617842939813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45952.617842939813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45952.617842939813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45952.617842939813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45952.617842939813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45952.617842939813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45952.617842939813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45952.617842939813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45952.617842939813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45952.617842939813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45952.617842939813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45952.617842939813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45952.617842939813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45952.617842939813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45952.617842939813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45952.617842939813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45952.617842939813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45952.617842939813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45952.617842939813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45952.617842939813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45952.617842939813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45952.617842939813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45952.617842939813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45952.617842939813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45952.617842939813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45952.617842939813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45952.617842939813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45952.617842939813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45952.617842939813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45952.617842939813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45952.617842939813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45952.617842939813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45952.617842939813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45952.617842939813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45952.617842939813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45952.617842939813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45952.617842939813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45952.617842939813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45952.617842939813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45952.617842939813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45952.617842939813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45952.617842939813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45952.617842939813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45952.617842939813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45952.617842939813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45952.617842939813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45952.617842939813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45952.617842939813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45952.617842939813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45952.617842939813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45952.617842939813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45952.617842939813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45952.617842939813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45952.617842939813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45952.617842939813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45952.617842939813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45952.617842939813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45952.617842939813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45952.617842939813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45952.617842939813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45952.617842939813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45952.617842939813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45952.617842939813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45952.617842939813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45952.617842939813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45952.617842939813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45952.617842939813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45952.617842939813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45952.617842939813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45952.617842939813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45952.617842939813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45952.617842939813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45952.617842939813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45952.617842939813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45952.617842939813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45952.617842939813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45952.617842939813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45952.617842939813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45952.617842939813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45952.617842939813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45952.617842939813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45952.617842939813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45952.617842939813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45952.617842939813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45952.617842939813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45952.617842939813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45952.617842939813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45952.617842939813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45952.617842939813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45952.617842939813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45952.617842939813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45952.617842939813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45952.617842939813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45952.617842939813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45952.617842939813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45952.617842939813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45952.617842939813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45952.617842939813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45952.617842939813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45952.617842939813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45952.617842939813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45952.617842939813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45952.617842939813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45952.617842939813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45952.617842939813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45952.617842939813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45952.617842939813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45952.617842939813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45952.617842939813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45952.617842939813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45952.617842939813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45952.617842939813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45952.617842939813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45952.617842939813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45952.617842939813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45952.617842939813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45952.617842939813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45952.617842939813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45952.617842939813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45952.617842939813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45952.617842939813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45952.617842939813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45952.617842939813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45952.617842939813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45952.617842939813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45952.617842939813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45952.617842939813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45952.617842939813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45952.617842939813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45952.617842939813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45952.617842939813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45952.617842939813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45952.617842939813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45952.617842939813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45952.617842939813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45952.617842939813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45952.617842939813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45952.617842939813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45952.617842939813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45952.617842939813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45952.617842939813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45952.617842939813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45952.617842939813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45952.617842939813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45952.617842939813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45952.617842939813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45952.617842939813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45952.617842939813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45952.617842939813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45952.617842939813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45952.617842939813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45952.617842939813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45952.617842939813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45952.617842939813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45952.617842939813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45952.617842939813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45952.617842939813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45952.617842939813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45952.617842939813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45952.617842939813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45952.617842939813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45952.617842939813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45952.617842939813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45952.617842939813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45952.617842939813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45952.617842939813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45952.617842939813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45952.617842939813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45952.617842939813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45952.617842939813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45952.617842939813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45952.617842939813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45952.617842939813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45952.617842939813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45952.617842939813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45952.617842939813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45952.617842939813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45952.617842939813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45952.617842939813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45952.617842939813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45952.617842939813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45952.617842939813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45952.617842939813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45952.617842939813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45952.617842939813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45952.617842939813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45952.617842939813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45952.617842939813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45952.617842939813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45952.617842939813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45952.617842939813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45952.617842939813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45952.617842939813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45952.617842939813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45952.617842939813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45952.617842939813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45952.617842939813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45952.617842939813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45952.617842939813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45952.617842939813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45952.617842939813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45952.617842939813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45952.617842939813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45952.617842939813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45952.617842939813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45952.617842939813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45952.617842939813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45952.617842939813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45952.617842939813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45952.617842939813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45952.617842939813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45952.617842939813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45952.617842939813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45952.617842939813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45952.617842939813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45952.617842939813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45952.617842939813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45952.617842939813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45952.617842939813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45952.617842939813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45952.617842939813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45952.617842939813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45952.617842939813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45952.617842939813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45952.617842939813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45952.617842939813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45952.617842939813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45952.617842939813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45952.617842939813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45952.617842939813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45952.617842939813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45952.617842939813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45952.617842939813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45952.617842939813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45952.617842939813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45952.617842939813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45952.617842939813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45952.617842939813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45952.617842939813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45952.617842939813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45952.617842939813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45952.617842939813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45952.617842939813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45952.617842939813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45952.617842939813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45952.617842939813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45952.617842939813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45952.617842939813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45952.617842939813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45952.617842939813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45952.617842939813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45952.617842939813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45952.617842939813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45952.617842939813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45952.617842939813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45952.617842939813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45952.617842939813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45952.617842939813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45952.617842939813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45952.617842939813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45952.617842939813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45952.617842939813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45952.617842939813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45952.617842939813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45952.617842939813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45952.617842939813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45952.617842939813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45952.617842939813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45952.617842939813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45952.617842939813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45952.617842939813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45952.617842939813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45952.617842939813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45952.617842939813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45952.617842939813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45952.617842939813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45952.617842939813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45952.617842939813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45952.617842939813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45952.617842939813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45952.617842939813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45952.617842939813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45952.617842939813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45952.617842939813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45952.617842939813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45952.617842939813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45952.617842939813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45952.617842939813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45952.617842939813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45952.617842939813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45952.617842939813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45952.617842939813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45952.617842939813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45952.617842939813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45952.617842939813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45952.617842939813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45952.617842939813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45952.617842939813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45952.617842939813</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5"/>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39096</v>
      </c>
      <c r="B2" s="98" t="str">
        <f>IFERROR(VLOOKUP(D2,DB!A:K,11,0),"")</f>
        <v>R4</v>
      </c>
      <c r="C2" s="99">
        <v>1</v>
      </c>
      <c r="D2" s="95" t="s">
        <v>35115</v>
      </c>
      <c r="E2" s="100" t="s">
        <v>38998</v>
      </c>
      <c r="F2" s="101">
        <v>45703.480717592596</v>
      </c>
      <c r="G2" s="102">
        <f ca="1">IFERROR(NOW()-F2,"")</f>
        <v>249.13712534721708</v>
      </c>
      <c r="H2" s="101">
        <v>45703.474768518521</v>
      </c>
      <c r="I2" s="98" t="str">
        <f>IFERROR(VLOOKUP(D2,DB!A:F,6,0),"")</f>
        <v>SCECO</v>
      </c>
      <c r="J2" s="98" t="str">
        <f>IFERROR(VLOOKUP(D2,DB!A:G,7,0),"")</f>
        <v>Dead</v>
      </c>
      <c r="K2" s="103" t="s">
        <v>39097</v>
      </c>
      <c r="L2" s="95" t="str">
        <f>IFERROR(VLOOKUP(D2,DB!A:I,9,0),"")</f>
        <v>Latis</v>
      </c>
    </row>
    <row r="3" spans="1:16" ht="15" customHeight="1">
      <c r="A3" s="121"/>
      <c r="B3" s="121" t="str">
        <f>IFERROR(VLOOKUP(D3,DB!A:K,11,0),"")</f>
        <v/>
      </c>
      <c r="C3" s="122"/>
      <c r="D3" s="123"/>
      <c r="E3" s="100"/>
      <c r="F3" s="125"/>
      <c r="G3" s="126">
        <f ca="1">IFERROR(NOW()-F3,"")</f>
        <v>45952.617842939813</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45952.617842939813</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45952.617842939813</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45952.617842939813</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45952.617842939813</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45952.617842939813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45952.617842939813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45952.617842939813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45952.617842939813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45952.617842939813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45952.617842939813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45952.617842939813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45952.617842939813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45952.617842939813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45952.617842939813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45952.617842939813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45952.617842939813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00"/>
      <c r="F20" s="125"/>
      <c r="G20" s="126">
        <f ca="1">IFERROR(NOW()-F20,"")</f>
        <v>45952.617842939813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00"/>
      <c r="F21" s="125"/>
      <c r="G21" s="126">
        <f ca="1">IFERROR(NOW()-F21,"")</f>
        <v>45952.617842939813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45952.617842939813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45952.617842939813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45952.617842939813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45952.617842939813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45952.617842939813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45952.617842939813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45952.617842939813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45952.617842939813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45952.617842939813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45952.617842939813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45952.617842939813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45952.617842939813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45952.617842939813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45952.617842939813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45952.617842939813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45952.617842939813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45952.617842939813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45952.617842939813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45952.617842939813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45952.617842939813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45952.617842939813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45952.617842939813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45952.617842939813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45952.617842939813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45952.617842939813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45952.617842939813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45952.617842939813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45952.617842939813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45952.617842939813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45952.617842939813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45952.617842939813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45952.617842939813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45952.617842939813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45952.617842939813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45952.617842939813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45952.617842939813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45952.617842939813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45952.617842939813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45952.617842939813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45952.617842939813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45952.617842939813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45952.617842939813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45952.617842939813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45952.617842939813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45952.617842939813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45952.617842939813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45952.617842939813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45952.617842939813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45952.617842939813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45952.617842939813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45952.617842939813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45952.617842939813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45952.617842939813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45952.617842939813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45952.617842939813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45952.617842939813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45952.617842939813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45952.617842939813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45952.617842939813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45952.617842939813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45952.617842939813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45952.617842939813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45952.617842939813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45952.617842939813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45952.617842939813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45952.617842939813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45952.617842939813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45952.617842939813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45952.617842939813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45952.617842939813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45952.617842939813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45952.617842939813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45952.617842939813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45952.617842939813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45952.617842939813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45952.617842939813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45952.617842939813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45952.617842939813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45952.617842939813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45952.617842939813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45952.617842939813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45952.617842939813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45952.617842939813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45952.617842939813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45952.617842939813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45952.617842939813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45952.617842939813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45952.617842939813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45952.617842939813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45952.617842939813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45952.617842939813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45952.617842939813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45952.617842939813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45952.617842939813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45952.617842939813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45952.617842939813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45952.617842939813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45952.617842939813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45952.617842939813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45952.617842939813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45952.617842939813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45952.617842939813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45952.617842939813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45952.617842939813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45952.617842939813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45952.617842939813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45952.617842939813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45952.617842939813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45952.617842939813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45952.617842939813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45952.617842939813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45952.617842939813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45952.617842939813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45952.617842939813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45952.617842939813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45952.617842939813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45952.617842939813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45952.617842939813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45952.617842939813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45952.617842939813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45952.617842939813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45952.617842939813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45952.617842939813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45952.617842939813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45952.617842939813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45952.617842939813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45952.617842939813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45952.617842939813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45952.617842939813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45952.617842939813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45952.617842939813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45952.617842939813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45952.617842939813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45952.617842939813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45952.617842939813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45952.617842939813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45952.617842939813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45952.617842939813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45952.617842939813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45952.617842939813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45952.617842939813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45952.617842939813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45952.617842939813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45952.617842939813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45952.617842939813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45952.617842939813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45952.617842939813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45952.617842939813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45952.617842939813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45952.617842939813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45952.617842939813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45952.617842939813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45952.617842939813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45952.617842939813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45952.617842939813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45952.617842939813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45952.617842939813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45952.617842939813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45952.617842939813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45952.617842939813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45952.617842939813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45952.617842939813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45952.617842939813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45952.617842939813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45952.617842939813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45952.617842939813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45952.617842939813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45952.617842939813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45952.617842939813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45952.617842939813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45952.617842939813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45952.617842939813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45952.617842939813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45952.617842939813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45952.617842939813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45952.617842939813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45952.617842939813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45952.617842939813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45952.617842939813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45952.617842939813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45952.617842939813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45952.617842939813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45952.617842939813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45952.617842939813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45952.617842939813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45952.617842939813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45952.617842939813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45952.617842939813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45952.617842939813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45952.617842939813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45952.617842939813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45952.617842939813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45952.617842939813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45952.617842939813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45952.617842939813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45952.617842939813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45952.617842939813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45952.617842939813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45952.617842939813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45952.617842939813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45952.617842939813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45952.617842939813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45952.617842939813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45952.617842939813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45952.617842939813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45952.617842939813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45952.617842939813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45952.617842939813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45952.617842939813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45952.617842939813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45952.617842939813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45952.617842939813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45952.617842939813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45952.617842939813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45952.617842939813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45952.617842939813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45952.617842939813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45952.617842939813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45952.617842939813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45952.617842939813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45952.617842939813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45952.617842939813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45952.617842939813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45952.617842939813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45952.617842939813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45952.617842939813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45952.617842939813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45952.617842939813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45952.617842939813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45952.617842939813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45952.617842939813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45952.617842939813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45952.617842939813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45952.617842939813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45952.617842939813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45952.617842939813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45952.617842939813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45952.617842939813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45952.617842939813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45952.617842939813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45952.617842939813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45952.617842939813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45952.617842939813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45952.617842939813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45952.617842939813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45952.617842939813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45952.617842939813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45952.617842939813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45952.617842939813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45952.617842939813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45952.617842939813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45952.617842939813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45952.617842939813</v>
      </c>
      <c r="H274" s="125"/>
      <c r="I274" s="121" t="str">
        <f>IFERROR(VLOOKUP(D274,DB!A:F,6,0),"")</f>
        <v/>
      </c>
      <c r="J274" s="121" t="str">
        <f>IFERROR(VLOOKUP(D274,DB!A:G,7,0),"")</f>
        <v/>
      </c>
      <c r="K274" s="127"/>
      <c r="L274" s="123" t="str">
        <f>IFERROR(VLOOKUP(D274,DB!A:I,9,0),"")</f>
        <v/>
      </c>
    </row>
    <row r="275" spans="1:12" ht="15" customHeight="1">
      <c r="A275" s="128"/>
      <c r="B275" s="128" t="str">
        <f>IFERROR(VLOOKUP(D275,DB!A:K,11,0),"")</f>
        <v/>
      </c>
      <c r="C275" s="129"/>
      <c r="D275" s="130"/>
      <c r="E275" s="131"/>
      <c r="F275" s="132"/>
      <c r="G275" s="133">
        <f ca="1">IFERROR(NOW()-F275,"")</f>
        <v>45952.617842939813</v>
      </c>
      <c r="H275" s="132"/>
      <c r="I275" s="128" t="str">
        <f>IFERROR(VLOOKUP(D275,DB!A:F,6,0),"")</f>
        <v/>
      </c>
      <c r="J275" s="128" t="str">
        <f>IFERROR(VLOOKUP(D275,DB!A:G,7,0),"")</f>
        <v/>
      </c>
      <c r="K275" s="134"/>
      <c r="L275" s="130" t="str">
        <f>IFERROR(VLOOKUP(D275,DB!A:I,9,0),"")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0"/>
  <sheetViews>
    <sheetView tabSelected="1" workbookViewId="0">
      <selection activeCell="D7" sqref="D7"/>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39098</v>
      </c>
      <c r="B2" s="37" t="str">
        <f>IFERROR(VLOOKUP(D2,DB!A:K,11,0),"")</f>
        <v>R5</v>
      </c>
      <c r="C2" s="37">
        <v>3</v>
      </c>
      <c r="D2" s="120" t="s">
        <v>36034</v>
      </c>
      <c r="E2" s="37" t="s">
        <v>38998</v>
      </c>
      <c r="F2" s="38">
        <v>45891.832060185188</v>
      </c>
      <c r="G2" s="146">
        <f ca="1">IFERROR(NOW()-F2,"")</f>
        <v>60.785782754624961</v>
      </c>
      <c r="H2" s="38">
        <v>45891.790393518517</v>
      </c>
      <c r="I2" s="37" t="str">
        <f>IFERROR(VLOOKUP(D2,DB!A:F,6,0),"")</f>
        <v>Generator-SG</v>
      </c>
      <c r="J2" s="37" t="str">
        <f>IFERROR(VLOOKUP(D2,DB!A:G,7,0),"")</f>
        <v>Vandalized</v>
      </c>
      <c r="K2" s="37" t="s">
        <v>39099</v>
      </c>
      <c r="L2" s="37" t="str">
        <f>IFERROR(VLOOKUP(D2,DB!A:I,9,0),"")</f>
        <v>Latis</v>
      </c>
      <c r="M2" s="119"/>
    </row>
    <row r="3" spans="1:13" ht="30.75">
      <c r="A3" s="37" t="s">
        <v>39100</v>
      </c>
      <c r="B3" s="37" t="str">
        <f>IFERROR(VLOOKUP(D3,DB!A:K,11,0),"")</f>
        <v>R5</v>
      </c>
      <c r="C3" s="37">
        <v>1</v>
      </c>
      <c r="D3" s="37" t="s">
        <v>31329</v>
      </c>
      <c r="E3" s="37" t="s">
        <v>39079</v>
      </c>
      <c r="F3" s="38">
        <v>45926.188877314817</v>
      </c>
      <c r="G3" s="146">
        <f t="shared" ref="G3" ca="1" si="0">IFERROR(NOW()-F3,"")</f>
        <v>26.428965624996636</v>
      </c>
      <c r="H3" s="38">
        <v>45926.158159722225</v>
      </c>
      <c r="I3" s="37" t="str">
        <f>IFERROR(VLOOKUP(D3,DB!A:F,6,0),"")</f>
        <v>SCECO</v>
      </c>
      <c r="J3" s="37" t="str">
        <f>IFERROR(VLOOKUP(D3,DB!A:G,7,0),"")</f>
        <v>Good</v>
      </c>
      <c r="K3" s="37" t="s">
        <v>39101</v>
      </c>
      <c r="L3" s="37" t="str">
        <f>IFERROR(VLOOKUP(D3,DB!A:I,9,0),"")</f>
        <v>Latis</v>
      </c>
      <c r="M3" s="119"/>
    </row>
    <row r="4" spans="1:13" ht="30.75">
      <c r="A4" s="37" t="s">
        <v>39102</v>
      </c>
      <c r="B4" s="37" t="str">
        <f>IFERROR(VLOOKUP(D4,DB!A:K,11,0),"")</f>
        <v>R5</v>
      </c>
      <c r="C4" s="37">
        <v>2</v>
      </c>
      <c r="D4" s="37" t="s">
        <v>31193</v>
      </c>
      <c r="E4" s="37" t="s">
        <v>38998</v>
      </c>
      <c r="F4" s="38">
        <v>45944.771574074075</v>
      </c>
      <c r="G4" s="39">
        <f t="shared" ref="G4" ca="1" si="1">IFERROR(NOW()-F4,"")</f>
        <v>7.8462688657382387</v>
      </c>
      <c r="H4" s="38">
        <v>45944.676192129627</v>
      </c>
      <c r="I4" s="37" t="str">
        <f>IFERROR(VLOOKUP(D4,DB!A:F,6,0),"")</f>
        <v>SCECO</v>
      </c>
      <c r="J4" s="37" t="str">
        <f>IFERROR(VLOOKUP(D4,DB!A:G,7,0),"")</f>
        <v>Dead</v>
      </c>
      <c r="K4" s="37" t="s">
        <v>39103</v>
      </c>
      <c r="L4" s="37" t="str">
        <f>IFERROR(VLOOKUP(D4,DB!A:I,9,0),"")</f>
        <v>Latis</v>
      </c>
    </row>
    <row r="5" spans="1:13" ht="48" customHeight="1">
      <c r="A5" s="154" t="s">
        <v>39104</v>
      </c>
      <c r="B5" s="154" t="str">
        <f>IFERROR(VLOOKUP(D5,DB!A:K,11,0),"")</f>
        <v>R5</v>
      </c>
      <c r="C5" s="154">
        <v>1</v>
      </c>
      <c r="D5" s="154" t="s">
        <v>34781</v>
      </c>
      <c r="E5" s="154" t="s">
        <v>39079</v>
      </c>
      <c r="F5" s="155">
        <v>45948.661111111112</v>
      </c>
      <c r="G5" s="156">
        <f ca="1">IFERROR(NOW()-F5,"")</f>
        <v>3.9567318287008675</v>
      </c>
      <c r="H5" s="155">
        <v>45948.661111111112</v>
      </c>
      <c r="I5" s="154" t="str">
        <f>IFERROR(VLOOKUP(D5,DB!A:F,6,0),"")</f>
        <v>SCECO</v>
      </c>
      <c r="J5" s="154" t="str">
        <f>IFERROR(VLOOKUP(D5,DB!A:G,7,0),"")</f>
        <v>Dead</v>
      </c>
      <c r="K5" s="154" t="s">
        <v>39105</v>
      </c>
      <c r="L5" s="154" t="str">
        <f>IFERROR(VLOOKUP(D5,DB!A:I,9,0),"")</f>
        <v>Latis</v>
      </c>
    </row>
    <row r="6" spans="1:13" ht="15">
      <c r="A6" s="161"/>
      <c r="B6" s="161" t="str">
        <f>IFERROR(VLOOKUP(D6,DB!A:K,11,0),"")</f>
        <v/>
      </c>
      <c r="C6" s="161"/>
      <c r="D6" s="161"/>
      <c r="E6" s="161"/>
      <c r="F6" s="162"/>
      <c r="G6" s="163">
        <f ca="1">IFERROR(NOW()-F6,"")</f>
        <v>45952.617842939813</v>
      </c>
      <c r="H6" s="162"/>
      <c r="I6" s="161" t="str">
        <f>IFERROR(VLOOKUP(D6,DB!A:F,6,0),"")</f>
        <v/>
      </c>
      <c r="J6" s="161" t="str">
        <f>IFERROR(VLOOKUP(D6,DB!A:G,7,0),"")</f>
        <v/>
      </c>
      <c r="K6" s="161"/>
      <c r="L6" s="161" t="str">
        <f>IFERROR(VLOOKUP(D6,DB!A:I,9,0),"")</f>
        <v/>
      </c>
    </row>
    <row r="7" spans="1:13" ht="15">
      <c r="A7" s="161"/>
      <c r="B7" s="161" t="str">
        <f>IFERROR(VLOOKUP(D7,DB!A:K,11,0),"")</f>
        <v/>
      </c>
      <c r="C7" s="161"/>
      <c r="D7" s="161"/>
      <c r="E7" s="161"/>
      <c r="F7" s="162"/>
      <c r="G7" s="163">
        <f ca="1">IFERROR(NOW()-F7,"")</f>
        <v>45952.617842939813</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45952.617842939813</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45952.617842939813</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45952.617842939813</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45952.617842939813</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45952.617842939813</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45952.617842939813</v>
      </c>
      <c r="H13" s="162"/>
      <c r="I13" s="161" t="str">
        <f>IFERROR(VLOOKUP(D13,DB!A:F,6,0),"")</f>
        <v/>
      </c>
      <c r="J13" s="161" t="str">
        <f>IFERROR(VLOOKUP(D13,DB!A:G,7,0),"")</f>
        <v/>
      </c>
      <c r="K13" s="161"/>
      <c r="L13" s="161" t="str">
        <f>IFERROR(VLOOKUP(D13,DB!A:I,9,0),"")</f>
        <v/>
      </c>
    </row>
    <row r="14" spans="1:13" ht="15">
      <c r="A14" s="161"/>
      <c r="B14" s="161" t="str">
        <f>IFERROR(VLOOKUP(D14,DB!A:K,11,0),"")</f>
        <v/>
      </c>
      <c r="C14" s="161"/>
      <c r="D14" s="157"/>
      <c r="E14" s="161"/>
      <c r="F14" s="162"/>
      <c r="G14" s="163">
        <f ca="1">IFERROR(NOW()-F14,"")</f>
        <v>45952.617842939813</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45952.617842939813</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45952.617842939813</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45952.617842939813</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45952.617842939813</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45952.617842939813</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45952.617842939813</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45952.617842939813</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45952.617842939813</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45952.617842939813</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45952.617842939813</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45952.617842939813</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45952.617842939813</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45952.617842939813</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45952.617842939813</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45952.617842939813</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45952.617842939813</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45952.617842939813</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45952.617842939813</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45952.617842939813</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45952.617842939813</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45952.617842939813</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45952.617842939813</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45952.617842939813</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45952.617842939813</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45952.617842939813</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45952.617842939813</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45952.617842939813</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45952.617842939813</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45952.617842939813</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45952.617842939813</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45952.617842939813</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45952.617842939813</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45952.617842939813</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45952.617842939813</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45952.617842939813</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45952.617842939813</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45952.617842939813</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45952.617842939813</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45952.617842939813</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45952.617842939813</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45952.617842939813</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45952.617842939813</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45952.617842939813</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45952.617842939813</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45952.617842939813</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45952.617842939813</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45952.617842939813</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45952.617842939813</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45952.617842939813</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45952.617842939813</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45952.617842939813</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45952.617842939813</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45952.617842939813</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45952.617842939813</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45952.617842939813</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45952.617842939813</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45952.617842939813</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45952.617842939813</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45952.617842939813</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45952.617842939813</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45952.617842939813</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45952.617842939813</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45952.617842939813</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45952.617842939813</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45952.617842939813</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45952.617842939813</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45952.617842939813</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45952.617842939813</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45952.617842939813</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45952.617842939813</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45952.617842939813</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45952.617842939813</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45952.617842939813</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45952.617842939813</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45952.617842939813</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45952.617842939813</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45952.617842939813</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45952.617842939813</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45952.617842939813</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45952.617842939813</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45952.617842939813</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45952.617842939813</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45952.617842939813</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45952.617842939813</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45952.617842939813</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45952.617842939813</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45952.617842939813</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45952.617842939813</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45952.617842939813</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45952.617842939813</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45952.617842939813</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45952.617842939813</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45952.617842939813</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45952.617842939813</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45952.617842939813</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45952.617842939813</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45952.617842939813</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45952.617842939813</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45952.617842939813</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45952.617842939813</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45952.617842939813</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45952.617842939813</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45952.617842939813</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45952.617842939813</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45952.617842939813</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45952.617842939813</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45952.617842939813</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45952.617842939813</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45952.617842939813</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45952.617842939813</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45952.617842939813</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45952.617842939813</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45952.617842939813</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45952.617842939813</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45952.617842939813</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45952.617842939813</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45952.617842939813</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45952.617842939813</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45952.617842939813</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45952.617842939813</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45952.617842939813</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45952.617842939813</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45952.617842939813</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45952.617842939813</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45952.617842939813</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45952.617842939813</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45952.617842939813</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45952.617842939813</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45952.617842939813</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45952.617842939813</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45952.617842939813</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45952.617842939813</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45952.617842939813</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45952.617842939813</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45952.617842939813</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45952.617842939813</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45952.617842939813</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45952.617842939813</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45952.617842939813</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45952.617842939813</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45952.617842939813</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45952.617842939813</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45952.617842939813</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45952.617842939813</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45952.617842939813</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45952.617842939813</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45952.617842939813</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45952.617842939813</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45952.617842939813</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45952.617842939813</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45952.617842939813</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45952.617842939813</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45952.617842939813</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45952.617842939813</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45952.617842939813</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45952.617842939813</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45952.617842939813</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45952.617842939813</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45952.617842939813</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45952.617842939813</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45952.617842939813</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45952.617842939813</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45952.617842939813</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45952.617842939813</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45952.617842939813</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45952.617842939813</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45952.617842939813</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45952.617842939813</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45952.617842939813</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45952.617842939813</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45952.617842939813</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45952.617842939813</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45952.617842939813</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45952.617842939813</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45952.617842939813</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45952.617842939813</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45952.617842939813</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45952.617842939813</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45952.617842939813</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45952.617842939813</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45952.617842939813</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45952.617842939813</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45952.617842939813</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45952.617842939813</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45952.617842939813</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45952.617842939813</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45952.617842939813</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45952.617842939813</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45952.617842939813</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45952.617842939813</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45952.617842939813</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45952.617842939813</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45952.617842939813</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45952.617842939813</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45952.617842939813</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45952.617842939813</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45952.617842939813</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45952.617842939813</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45952.617842939813</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45952.617842939813</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45952.617842939813</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45952.617842939813</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45952.617842939813</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45952.617842939813</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45952.617842939813</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45952.617842939813</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45952.617842939813</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45952.617842939813</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45952.617842939813</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45952.617842939813</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45952.617842939813</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45952.617842939813</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45952.617842939813</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45952.617842939813</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45952.617842939813</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45952.617842939813</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45952.617842939813</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45952.617842939813</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45952.617842939813</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45952.617842939813</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45952.617842939813</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45952.617842939813</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45952.617842939813</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45952.617842939813</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45952.617842939813</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45952.617842939813</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45952.617842939813</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45952.617842939813</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45952.617842939813</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45952.617842939813</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45952.617842939813</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45952.617842939813</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45952.617842939813</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45952.617842939813</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45952.617842939813</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45952.617842939813</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45952.617842939813</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45952.617842939813</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45952.617842939813</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45952.617842939813</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45952.617842939813</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45952.617842939813</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45952.617842939813</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45952.617842939813</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45952.617842939813</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45952.617842939813</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45952.617842939813</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45952.617842939813</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45952.617842939813</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45952.617842939813</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45952.617842939813</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45952.617842939813</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45952.617842939813</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45952.617842939813</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45952.617842939813</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45952.617842939813</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45952.617842939813</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45952.617842939813</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45952.617842939813</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45952.617842939813</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45952.617842939813</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45952.617842939813</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45952.617842939813</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45952.617842939813</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45952.617842939813</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45952.617842939813</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45952.617842939813</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45952.617842939813</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45952.617842939813</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45952.617842939813</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45952.617842939813</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45952.617842939813</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45952.617842939813</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45952.617842939813</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45952.617842939813</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45952.617842939813</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45952.617842939813</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45952.617842939813</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45952.617842939813</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45952.617842939813</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45952.617842939813</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45952.617842939813</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45952.617842939813</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45952.617842939813</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45952.617842939813</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45952.617842939813</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45952.617842939813</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45952.617842939813</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45952.617842939813</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45952.617842939813</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45952.617842939813</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45952.617842939813</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45952.617842939813</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45952.617842939813</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45952.617842939813</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45952.617842939813</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45952.617842939813</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45952.617842939813</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45952.617842939813</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45952.617842939813</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45952.617842939813</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45952.617842939813</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45952.617842939813</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45952.617842939813</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45952.617842939813</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45952.617842939813</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45952.617842939813</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45952.617842939813</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45952.617842939813</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45952.617842939813</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45952.617842939813</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45952.617842939813</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45952.617842939813</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45952.617842939813</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45952.617842939813</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45952.617842939813</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45952.617842939813</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45952.617842939813</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45952.617842939813</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45952.617842939813</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45952.617842939813</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45952.617842939813</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45952.617842939813</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45952.617842939813</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45952.617842939813</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45952.617842939813</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45952.617842939813</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45952.617842939813</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45952.617842939813</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45952.617842939813</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45952.617842939813</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45952.617842939813</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45952.617842939813</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45952.617842939813</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45952.617842939813</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45952.617842939813</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45952.617842939813</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45952.617842939813</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45952.617842939813</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45952.617842939813</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45952.617842939813</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45952.617842939813</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45952.617842939813</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45952.617842939813</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45952.617842939813</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45952.617842939813</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45952.617842939813</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45952.617842939813</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45952.617842939813</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45952.617842939813</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45952.617842939813</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45952.617842939813</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45952.617842939813</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45952.617842939813</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45952.617842939813</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45952.617842939813</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45952.617842939813</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45952.617842939813</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45952.617842939813</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45952.617842939813</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45952.617842939813</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45952.617842939813</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45952.617842939813</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45952.617842939813</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45952.617842939813</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45952.617842939813</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45952.617842939813</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45952.617842939813</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45952.617842939813</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45952.617842939813</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45952.617842939813</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45952.617842939813</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45952.617842939813</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45952.617842939813</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45952.617842939813</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45952.617842939813</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45952.617842939813</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45952.617842939813</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45952.617842939813</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45952.617842939813</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45952.617842939813</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45952.617842939813</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45952.617842939813</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45952.617842939813</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45952.617842939813</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45952.617842939813</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45952.617842939813</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45952.617842939813</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45952.617842939813</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45952.617842939813</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45952.617842939813</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45952.617842939813</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45952.617842939813</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45952.617842939813</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45952.617842939813</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45952.617842939813</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45952.617842939813</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45952.617842939813</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45952.617842939813</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45952.617842939813</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45952.617842939813</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45952.617842939813</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45952.617842939813</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45952.617842939813</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45952.617842939813</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45952.617842939813</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45952.617842939813</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45952.617842939813</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45952.617842939813</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45952.617842939813</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45952.617842939813</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45952.617842939813</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45952.617842939813</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45952.617842939813</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45952.617842939813</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45952.617842939813</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45952.617842939813</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45952.617842939813</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45952.617842939813</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45952.617842939813</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45952.617842939813</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45952.617842939813</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45952.617842939813</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45952.617842939813</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45952.617842939813</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45952.617842939813</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45952.617842939813</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45952.617842939813</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45952.617842939813</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45952.617842939813</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45952.617842939813</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45952.617842939813</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45952.617842939813</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45952.617842939813</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45952.617842939813</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45952.617842939813</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45952.617842939813</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45952.617842939813</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45952.617842939813</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45952.617842939813</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45952.617842939813</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45952.617842939813</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45952.617842939813</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45952.617842939813</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45952.617842939813</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45952.617842939813</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45952.617842939813</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45952.617842939813</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45952.617842939813</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45952.617842939813</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45952.617842939813</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45952.617842939813</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45952.617842939813</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45952.617842939813</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45952.617842939813</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45952.617842939813</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45952.617842939813</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45952.617842939813</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45952.617842939813</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45952.617842939813</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45952.617842939813</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45952.617842939813</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45952.617842939813</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45952.617842939813</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45952.617842939813</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45952.617842939813</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45952.617842939813</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45952.617842939813</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45952.617842939813</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45952.617842939813</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45952.617842939813</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45952.617842939813</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45952.617842939813</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45952.617842939813</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45952.617842939813</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45952.617842939813</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45952.617842939813</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45952.617842939813</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45952.617842939813</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45952.617842939813</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45952.617842939813</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45952.617842939813</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45952.617842939813</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45952.617842939813</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45952.617842939813</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45952.617842939813</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45952.617842939813</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45952.617842939813</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45952.617842939813</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45952.617842939813</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45952.617842939813</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45952.617842939813</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45952.617842939813</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45952.617842939813</v>
      </c>
      <c r="H508" s="162"/>
      <c r="I508" s="161" t="str">
        <f>IFERROR(VLOOKUP(D508,DB!A:F,6,0),"")</f>
        <v/>
      </c>
      <c r="J508" s="161" t="str">
        <f>IFERROR(VLOOKUP(D508,DB!A:G,7,0),"")</f>
        <v/>
      </c>
      <c r="K508" s="161"/>
      <c r="L508" s="161" t="str">
        <f>IFERROR(VLOOKUP(D508,DB!A:I,9,0),"")</f>
        <v/>
      </c>
    </row>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8" ht="15"/>
    <row r="619" ht="15"/>
    <row r="621" ht="15"/>
    <row r="622" ht="15"/>
    <row r="623" ht="15"/>
    <row r="624" ht="15"/>
    <row r="626" ht="15"/>
    <row r="627" ht="15"/>
    <row r="634" ht="15"/>
    <row r="635" ht="15"/>
    <row r="636" ht="15"/>
    <row r="637" ht="15"/>
    <row r="638" ht="15"/>
    <row r="639" ht="15"/>
    <row r="642" ht="15"/>
    <row r="643" ht="15"/>
    <row r="644" ht="15"/>
    <row r="645" ht="15"/>
    <row r="646" ht="15"/>
    <row r="647" ht="15"/>
    <row r="648" ht="15"/>
    <row r="649" ht="15"/>
    <row r="650" ht="15"/>
    <row r="651" ht="15"/>
    <row r="652" ht="15"/>
    <row r="653"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9" ht="15"/>
    <row r="710" ht="15"/>
    <row r="747" ht="15"/>
    <row r="748" ht="15"/>
    <row r="749" ht="15"/>
    <row r="750" ht="15"/>
    <row r="751" ht="15"/>
    <row r="752" ht="15"/>
    <row r="753" ht="15"/>
    <row r="754" ht="15"/>
    <row r="755" ht="15"/>
    <row r="756"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39" ht="15"/>
    <row r="841" ht="15"/>
    <row r="842"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5" ht="15"/>
    <row r="876" ht="15"/>
    <row r="1046" ht="15"/>
    <row r="1047" ht="15"/>
    <row r="1048" ht="15"/>
    <row r="1049" ht="15"/>
    <row r="1050" ht="15"/>
    <row r="1051" ht="15"/>
    <row r="1057" ht="15"/>
    <row r="1058" ht="15"/>
    <row r="1059" ht="15"/>
    <row r="1060" ht="15"/>
    <row r="1061" ht="15"/>
    <row r="1062" ht="15"/>
    <row r="1063"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4" ht="15"/>
    <row r="1115" ht="15"/>
    <row r="1121" ht="15"/>
    <row r="1122" ht="15"/>
    <row r="1124" ht="15"/>
    <row r="1125" ht="15"/>
    <row r="1126" ht="15"/>
    <row r="1127" ht="15"/>
    <row r="1128" ht="15"/>
    <row r="1129" ht="15"/>
    <row r="1130" ht="15"/>
    <row r="1132" ht="15"/>
    <row r="1133" ht="15"/>
    <row r="1134"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3" ht="15"/>
    <row r="1204" ht="15"/>
    <row r="1205" ht="15"/>
    <row r="1206" ht="15"/>
    <row r="1207" ht="15"/>
    <row r="1208" ht="15"/>
    <row r="1209" ht="15"/>
    <row r="1210" ht="15"/>
    <row r="1211" ht="15"/>
    <row r="1212" ht="15"/>
    <row r="1213" ht="15"/>
    <row r="1214" ht="15"/>
    <row r="1215" ht="15"/>
    <row r="1216" ht="15"/>
    <row r="1218" ht="15"/>
    <row r="1219" ht="15"/>
    <row r="1220" ht="15"/>
    <row r="1221" ht="15"/>
    <row r="1222" ht="15"/>
    <row r="1223" ht="15"/>
    <row r="1224" ht="15"/>
    <row r="1225" ht="15"/>
    <row r="1226" ht="15"/>
    <row r="1227" ht="15"/>
    <row r="1228" ht="15"/>
    <row r="1229" ht="15"/>
    <row r="1232" ht="15"/>
    <row r="1233" ht="15"/>
    <row r="1234" ht="15"/>
    <row r="1235" ht="15"/>
    <row r="1236" ht="15"/>
    <row r="1237" ht="15"/>
    <row r="1238" ht="15"/>
    <row r="1240" ht="15"/>
    <row r="1241" ht="15"/>
    <row r="1242" ht="15"/>
    <row r="1243" ht="15"/>
    <row r="1244" ht="15"/>
    <row r="1245" ht="15"/>
    <row r="1246" ht="15"/>
    <row r="1247" ht="15"/>
    <row r="1248" ht="15"/>
    <row r="1249" ht="15"/>
    <row r="1250" ht="15"/>
    <row r="1252" ht="15"/>
    <row r="1253" ht="15"/>
    <row r="1254" ht="15"/>
    <row r="1255" ht="15"/>
    <row r="1256" ht="15"/>
    <row r="1257" ht="15"/>
    <row r="1258" ht="15"/>
    <row r="1259" ht="15"/>
    <row r="1260" ht="15"/>
    <row r="1261" ht="15"/>
    <row r="1269" ht="15"/>
    <row r="1270" ht="15"/>
    <row r="1273" ht="15"/>
    <row r="1274" ht="15"/>
    <row r="1275" ht="15"/>
    <row r="1276" ht="15"/>
    <row r="1277" ht="15"/>
    <row r="1278" ht="15"/>
    <row r="1279" ht="15"/>
    <row r="1280" ht="15"/>
    <row r="1283" ht="15"/>
    <row r="1284" ht="15"/>
    <row r="1285" ht="15"/>
    <row r="1286" ht="15"/>
    <row r="1287" ht="15"/>
    <row r="1288" ht="15"/>
    <row r="1289" ht="15"/>
    <row r="1290" ht="15"/>
    <row r="1291" ht="15"/>
    <row r="1292" ht="15"/>
    <row r="1293" ht="15"/>
    <row r="1294" ht="15"/>
    <row r="1296" ht="15"/>
    <row r="1297" ht="15"/>
    <row r="1298" ht="15"/>
    <row r="1301" ht="15"/>
    <row r="1303" ht="15"/>
    <row r="1305" ht="15"/>
    <row r="1308" ht="15"/>
    <row r="1309" ht="15"/>
    <row r="1310" ht="15"/>
    <row r="1312" ht="15"/>
    <row r="1314" ht="15"/>
    <row r="1315" ht="15"/>
    <row r="1316" ht="15"/>
    <row r="1317" ht="15"/>
    <row r="1318" ht="15"/>
    <row r="1320" ht="15"/>
    <row r="1321" ht="15"/>
    <row r="1322" ht="15"/>
    <row r="1323" ht="15"/>
    <row r="1324" ht="15"/>
    <row r="1326" ht="15"/>
    <row r="1327" ht="15"/>
    <row r="1328" ht="15"/>
    <row r="1330" ht="15"/>
  </sheetData>
  <dataValidations count="2">
    <dataValidation allowBlank="1" showInputMessage="1" showErrorMessage="1" sqref="E1" xr:uid="{920C6338-E771-4DAE-8C89-92A9093EA4DE}"/>
    <dataValidation type="list" allowBlank="1" showInputMessage="1" showErrorMessage="1" sqref="E2:E50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6"/>
  <sheetViews>
    <sheetView workbookViewId="0">
      <selection activeCell="A2" sqref="A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39106</v>
      </c>
      <c r="B2" s="105" t="str">
        <f>IFERROR(VLOOKUP(D2,DB!A:K,11,0),"")</f>
        <v>R6</v>
      </c>
      <c r="C2" s="107">
        <v>2</v>
      </c>
      <c r="D2" s="105" t="s">
        <v>32693</v>
      </c>
      <c r="E2" s="108" t="s">
        <v>38998</v>
      </c>
      <c r="F2" s="109">
        <v>45952.537546296298</v>
      </c>
      <c r="G2" s="78">
        <f ca="1">IFERROR(NOW()-F2,"-")</f>
        <v>8.0296643514884636E-2</v>
      </c>
      <c r="H2" s="109">
        <v>45952.560370370367</v>
      </c>
      <c r="I2" s="105" t="str">
        <f>IFERROR(VLOOKUP(D2,DB!A:F,6,0),"")</f>
        <v>Generator-DG</v>
      </c>
      <c r="J2" s="104" t="str">
        <f>IFERROR(VLOOKUP(D2,DB!A:G,7,0),"")</f>
        <v>Dead</v>
      </c>
      <c r="K2" s="110" t="s">
        <v>39107</v>
      </c>
      <c r="L2" s="111" t="str">
        <f>IFERROR(VLOOKUP(D2,DB!A:I,9,0),"")</f>
        <v>Latis</v>
      </c>
    </row>
    <row r="3" spans="1:16383" ht="31.5" customHeight="1">
      <c r="A3" s="106"/>
      <c r="B3" s="105" t="str">
        <f>IFERROR(VLOOKUP(D3,DB!A:K,11,0),"")</f>
        <v/>
      </c>
      <c r="C3" s="107"/>
      <c r="D3" s="105"/>
      <c r="E3" s="108"/>
      <c r="F3" s="109"/>
      <c r="G3" s="78">
        <f ca="1">IFERROR(NOW()-F3,"-")</f>
        <v>45952.617842939813</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45952.617842939813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45952.617842939813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45952.617842939813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45952.617842939813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45952.617842939813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45952.617842939813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45952.617842939813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45952.617842939813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45952.617842939813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45952.617842939813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45952.617842939813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45952.617842939813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45952.617842939813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45952.617842939813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45952.617842939813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45952.617842939813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45952.617842939813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45952.617842939813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45952.617842939813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45952.617842939813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45952.617842939813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45952.617842939813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45952.617842939813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45952.617842939813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45952.617842939813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45952.617842939813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45952.617842939813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45952.617842939813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45952.617842939813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45952.617842939813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45952.617842939813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45952.617842939813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45952.617842939813</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45952.617842939813</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45952.617842939813</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45952.617842939813</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45952.617842939813</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45952.617842939813</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45952.617842939813</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45952.617842939813</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45952.617842939813</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45952.617842939813</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45952.617842939813</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45952.617842939813</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45952.617842939813</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45952.617842939813</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45952.617842939813</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45952.617842939813</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45952.617842939813</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45952.617842939813</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45952.617842939813</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45952.617842939813</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45952.617842939813</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45952.617842939813</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45952.617842939813</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45952.617842939813</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45952.617842939813</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45952.617842939813</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45952.617842939813</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45952.617842939813</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45952.617842939813</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45952.617842939813</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45952.617842939813</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45952.617842939813</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45952.617842939813</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45952.617842939813</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45952.617842939813</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45952.617842939813</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45952.617842939813</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45952.617842939813</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45952.617842939813</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45952.617842939813</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45952.617842939813</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45952.617842939813</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45952.617842939813</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45952.617842939813</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45952.617842939813</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45952.617842939813</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45952.617842939813</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45952.617842939813</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45952.617842939813</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45952.617842939813</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45952.617842939813</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45952.617842939813</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45952.617842939813</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45952.617842939813</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45952.617842939813</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45952.617842939813</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45952.617842939813</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45952.617842939813</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45952.617842939813</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45952.617842939813</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45952.617842939813</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45952.617842939813</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45952.617842939813</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45952.617842939813</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45952.617842939813</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45952.617842939813</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45952.617842939813</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45952.617842939813</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45952.617842939813</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45952.617842939813</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45952.617842939813</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45952.617842939813</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45952.617842939813</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45952.617842939813</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45952.617842939813</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45952.617842939813</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45952.617842939813</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45952.617842939813</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45952.617842939813</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45952.617842939813</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45952.617842939813</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45952.617842939813</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45952.617842939813</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45952.617842939813</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45952.617842939813</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45952.617842939813</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45952.617842939813</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45952.617842939813</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45952.617842939813</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45952.617842939813</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45952.617842939813</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45952.617842939813</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45952.617842939813</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45952.617842939813</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45952.617842939813</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45952.617842939813</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45952.617842939813</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45952.617842939813</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45952.617842939813</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45952.617842939813</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45952.617842939813</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45952.617842939813</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45952.617842939813</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45952.617842939813</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45952.617842939813</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45952.617842939813</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45952.617842939813</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45952.617842939813</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45952.617842939813</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45952.617842939813</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45952.617842939813</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45952.617842939813</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45952.617842939813</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45952.617842939813</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45952.617842939813</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45952.617842939813</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45952.617842939813</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45952.617842939813</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45952.617842939813</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45952.617842939813</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45952.617842939813</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45952.617842939813</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45952.617842939813</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45952.617842939813</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45952.617842939813</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45952.617842939813</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45952.617842939813</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45952.617842939813</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45952.617842939813</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45952.617842939813</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45952.617842939813</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45952.617842939813</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45952.617842939813</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45952.617842939813</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45952.617842939813</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45952.617842939813</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45952.617842939813</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45952.617842939813</v>
      </c>
      <c r="H173" s="109"/>
      <c r="I173" s="105" t="str">
        <f>IFERROR(VLOOKUP(D173,DB!A:F,6,0),"")</f>
        <v/>
      </c>
      <c r="J173" s="104" t="str">
        <f>IFERROR(VLOOKUP(D173,DB!A:G,7,0),"")</f>
        <v/>
      </c>
      <c r="K173" s="110"/>
      <c r="L173" s="111" t="str">
        <f>IFERROR(VLOOKUP(D173,DB!A:I,9,0),"")</f>
        <v/>
      </c>
    </row>
    <row r="174" spans="1:12" ht="31.5" customHeight="1">
      <c r="A174" s="106"/>
      <c r="B174" s="105" t="str">
        <f>IFERROR(VLOOKUP(D174,DB!A:K,11,0),"")</f>
        <v/>
      </c>
      <c r="C174" s="107"/>
      <c r="D174" s="105"/>
      <c r="E174" s="108"/>
      <c r="F174" s="109"/>
      <c r="G174" s="78">
        <f ca="1">IFERROR(NOW()-F174,"-")</f>
        <v>45952.617842939813</v>
      </c>
      <c r="H174" s="109"/>
      <c r="I174" s="105" t="str">
        <f>IFERROR(VLOOKUP(D174,DB!A:F,6,0),"")</f>
        <v/>
      </c>
      <c r="J174" s="104" t="str">
        <f>IFERROR(VLOOKUP(D174,DB!A:G,7,0),"")</f>
        <v/>
      </c>
      <c r="K174" s="110"/>
      <c r="L174" s="111" t="str">
        <f>IFERROR(VLOOKUP(D174,DB!A:I,9,0),"")</f>
        <v/>
      </c>
    </row>
    <row r="175" spans="1:12" ht="31.5" customHeight="1">
      <c r="A175" s="106"/>
      <c r="B175" s="105" t="str">
        <f>IFERROR(VLOOKUP(D175,DB!A:K,11,0),"")</f>
        <v/>
      </c>
      <c r="C175" s="107"/>
      <c r="D175" s="105"/>
      <c r="E175" s="108"/>
      <c r="F175" s="109"/>
      <c r="G175" s="78">
        <f ca="1">IFERROR(NOW()-F175,"-")</f>
        <v>45952.617842939813</v>
      </c>
      <c r="H175" s="109"/>
      <c r="I175" s="105" t="str">
        <f>IFERROR(VLOOKUP(D175,DB!A:F,6,0),"")</f>
        <v/>
      </c>
      <c r="J175" s="104" t="str">
        <f>IFERROR(VLOOKUP(D175,DB!A:G,7,0),"")</f>
        <v/>
      </c>
      <c r="K175" s="110"/>
      <c r="L175" s="111" t="str">
        <f>IFERROR(VLOOKUP(D175,DB!A:I,9,0),"")</f>
        <v/>
      </c>
    </row>
    <row r="176" spans="1:12" ht="31.5" customHeight="1">
      <c r="A176" s="106"/>
      <c r="B176" s="105" t="str">
        <f>IFERROR(VLOOKUP(D176,DB!A:K,11,0),"")</f>
        <v/>
      </c>
      <c r="C176" s="107"/>
      <c r="D176" s="105"/>
      <c r="E176" s="108"/>
      <c r="F176" s="109"/>
      <c r="G176" s="78">
        <f ca="1">IFERROR(NOW()-F176,"-")</f>
        <v>45952.617842939813</v>
      </c>
      <c r="H176" s="109"/>
      <c r="I176" s="105" t="str">
        <f>IFERROR(VLOOKUP(D176,DB!A:F,6,0),"")</f>
        <v/>
      </c>
      <c r="J176" s="104" t="str">
        <f>IFERROR(VLOOKUP(D176,DB!A:G,7,0),"")</f>
        <v/>
      </c>
      <c r="K176" s="110"/>
      <c r="L176" s="111" t="str">
        <f>IFERROR(VLOOKUP(D176,DB!A:I,9,0),"")</f>
        <v/>
      </c>
    </row>
  </sheetData>
  <dataValidations count="2">
    <dataValidation allowBlank="1" showInputMessage="1" showErrorMessage="1" sqref="E1" xr:uid="{380493DB-286A-4683-AF55-C78F04945A49}"/>
    <dataValidation type="list" allowBlank="1" showInputMessage="1" showErrorMessage="1" sqref="E2:E17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2025-10-22T11:51:50Z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