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06" documentId="13_ncr:1_{F6CB121F-512D-4AA6-A0C1-0FB36C537598}" xr6:coauthVersionLast="47" xr6:coauthVersionMax="47" xr10:uidLastSave="{E407BE05-EE20-45E3-BEB2-8E5A596CFA32}"/>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<sst xmlns="http://schemas.openxmlformats.org/spreadsheetml/2006/main" count="178588" uniqueCount="39078">
  <si>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</si>
  <si>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</si>
  <si>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</si>
  <si>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</si>
  <si>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</si>
  <si>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</si>
  <si>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</si>
  <si>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</si>
  <si>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</si>
  <si>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</si>
  <si>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</si>
  <si>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</si>
  <si>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</si>
  <si>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</si>
  <si>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</si>
  <si>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</si>
  <si>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</si>
  <si>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</si>
  <si>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</si>
  <si>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</si>
  <si>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</si>
  <si>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</si>
  <si>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</si>
  <si>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</si>
  <si>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</si>
  <si>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</si>
  <si>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</si>
  <si>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</si>
  <si>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</si>
  <si>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</si>
  <si>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</si>
  <si>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</si>
  <si>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</si>
  <si>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</si>
  <si>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</si>
  <si>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</si>
  <si>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</si>
  <si>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</si>
  <si>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</si>
  <si>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</si>
  <si>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</si>
  <si>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</si>
  <si>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</si>
  <si>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</si>
  <si>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</si>
  <si>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</si>
  <si>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</si>
  <si>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</si>
  <si>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</si>
  <si>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</si>
  <si>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</si>
  <si>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</si>
  <si>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</si>
  <si>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</si>
  <si>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</si>
  <si>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</si>
  <si>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</si>
  <si>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</si>
  <si>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</si>
  <si>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</si>
  <si>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</si>
  <si>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</si>
  <si>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</si>
  <si>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</si>
  <si>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</si>
  <si>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</si>
  <si>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</si>
  <si>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</si>
  <si>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</si>
  <si>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</si>
  <si>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</si>
  <si>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</si>
  <si>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</si>
  <si>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</si>
  <si>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</si>
  <si>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</si>
  <si>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</si>
  <si>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</si>
  <si>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</si>
  <si>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</si>
  <si>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</si>
  <si>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</si>
  <si>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</si>
  <si>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</si>
  <si>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</si>
  <si>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</si>
  <si>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</si>
  <si>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</si>
  <si>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</si>
  <si>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</si>
  <si>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</si>
  <si>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</si>
  <si>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</si>
  <si>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</si>
  <si>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</si>
  <si>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</si>
  <si>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</si>
  <si>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</si>
  <si>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</si>
  <si>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</si>
  <si>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</si>
  <si>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</si>
  <si>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</si>
  <si>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</si>
  <si>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</si>
  <si>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</si>
  <si>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</si>
  <si>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</si>
  <si>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</si>
  <si>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</si>
  <si>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</si>
  <si>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</si>
  <si>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</si>
  <si>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</si>
  <si>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</si>
  <si>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</si>
  <si>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</si>
  <si>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</si>
  <si>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</si>
  <si>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</si>
  <si>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</si>
  <si>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</si>
  <si>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</si>
  <si>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</si>
  <si>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</si>
  <si>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</si>
  <si>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</si>
  <si>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</si>
  <si>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</si>
  <si>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</si>
  <si>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</si>
  <si>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</si>
  <si>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</si>
  <si>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</si>
  <si>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</si>
  <si>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</si>
  <si>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</si>
  <si>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</si>
  <si>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</si>
  <si>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</si>
  <si>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</si>
  <si>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</si>
  <si>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</si>
  <si>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</si>
  <si>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</si>
  <si>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</si>
  <si>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</si>
  <si>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</si>
  <si>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</si>
  <si>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</si>
  <si>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</si>
  <si>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</si>
  <si>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</si>
  <si>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</si>
  <si>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</si>
  <si>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</si>
  <si>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</si>
  <si>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</si>
  <si>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</si>
  <si>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</si>
  <si>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</si>
  <si>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</si>
  <si>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</si>
  <si>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</si>
  <si>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</si>
  <si>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</si>
  <si>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</si>
  <si>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</si>
  <si>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</si>
  <si>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</si>
  <si>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</si>
  <si>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</si>
  <si>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</si>
  <si>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</si>
  <si>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</si>
  <si>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</si>
  <si>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</si>
  <si>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</si>
  <si>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</si>
  <si>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</si>
  <si>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</si>
  <si>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</si>
  <si>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</si>
  <si>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</si>
  <si>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</si>
  <si>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</si>
  <si>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</si>
  <si>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</si>
  <si>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</si>
  <si>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</si>
  <si>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</si>
  <si>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</si>
  <si>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</si>
  <si>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</si>
  <si>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</si>
  <si>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</si>
  <si>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</si>
  <si>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</si>
  <si>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</si>
  <si>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</si>
  <si>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</si>
  <si>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</si>
  <si>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</si>
  <si>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</si>
  <si>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</si>
  <si>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</si>
  <si>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</si>
  <si>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</si>
  <si>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</si>
  <si>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</si>
  <si>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</si>
  <si>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</si>
  <si>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</si>
  <si>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</si>
  <si>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</si>
  <si>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</si>
  <si>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</si>
  <si>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</si>
  <si>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</si>
  <si>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</si>
  <si>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</si>
  <si>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</si>
  <si>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</si>
  <si>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</si>
  <si>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</si>
  <si>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</si>
  <si>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</si>
  <si>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</si>
  <si>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</si>
  <si>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</si>
  <si>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</si>
  <si>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</si>
  <si>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</si>
  <si>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</si>
  <si>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</si>
  <si>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</si>
  <si>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</si>
  <si>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</si>
  <si>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</si>
  <si>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</si>
  <si>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</si>
  <si>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</si>
  <si>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</si>
  <si>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</si>
  <si>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</si>
  <si>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</si>
  <si>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</si>
  <si>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</si>
  <si>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</si>
  <si>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</si>
  <si>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</si>
  <si>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</si>
  <si>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</si>
  <si>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</si>
  <si>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</si>
  <si>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</si>
  <si>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</si>
  <si>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</si>
  <si>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</si>
  <si>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</si>
  <si>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</si>
  <si>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</si>
  <si>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</si>
  <si>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</si>
  <si>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</si>
  <si>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</si>
  <si>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</si>
  <si>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</si>
  <si>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</si>
  <si>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</si>
  <si>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</si>
  <si>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</si>
  <si>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</si>
  <si>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</si>
  <si>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</si>
  <si>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</si>
  <si>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</si>
  <si>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</si>
  <si>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</si>
  <si>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</si>
  <si>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</si>
  <si>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</si>
  <si>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</si>
  <si>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</si>
  <si>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</si>
  <si>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</si>
  <si>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</si>
  <si>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</si>
  <si>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</si>
  <si>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</si>
  <si>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</si>
  <si>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</si>
  <si>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</si>
  <si>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</si>
  <si>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</si>
  <si>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</si>
  <si>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</si>
  <si>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</si>
  <si>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</si>
  <si>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</si>
  <si>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</si>
  <si>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</si>
  <si>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</si>
  <si>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</si>
  <si>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</si>
  <si>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</si>
  <si>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</si>
  <si>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</si>
  <si>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</si>
  <si>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</si>
  <si>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</si>
  <si>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</si>
  <si>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</si>
  <si>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</si>
  <si>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</si>
  <si>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</si>
  <si>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</si>
  <si>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</si>
  <si>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</si>
  <si>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</si>
  <si>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</si>
  <si>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</si>
  <si>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</si>
  <si>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</si>
  <si>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</si>
  <si>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</si>
  <si>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</si>
  <si>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</si>
  <si>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</si>
  <si>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</si>
  <si>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</si>
  <si>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</si>
  <si>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</si>
  <si>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</si>
  <si>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</si>
  <si>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</si>
  <si>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</si>
  <si>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</si>
  <si>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</si>
  <si>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</si>
  <si>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</si>
  <si>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</si>
  <si>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</si>
  <si>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</si>
  <si>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</si>
  <si>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</si>
  <si>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</si>
  <si>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</si>
  <si>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</si>
  <si>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</si>
  <si>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</si>
  <si>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</si>
  <si>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</si>
  <si>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</si>
  <si>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</si>
  <si>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</si>
  <si>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</si>
  <si>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</si>
  <si>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</si>
  <si>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</si>
  <si>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</si>
  <si>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</si>
  <si>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</si>
  <si>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</si>
  <si>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</si>
  <si>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</si>
  <si>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</si>
  <si>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</si>
  <si>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</si>
  <si>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</si>
  <si>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</si>
  <si>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</si>
  <si>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</si>
  <si>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</si>
  <si>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</si>
  <si>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</si>
  <si>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</si>
  <si>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</si>
  <si>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</si>
  <si>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</si>
  <si>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</si>
  <si>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</si>
  <si>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</si>
  <si>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</si>
  <si>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</si>
  <si>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</si>
  <si>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</si>
  <si>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</si>
  <si>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</si>
  <si>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</si>
  <si>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</si>
  <si>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</si>
  <si>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</si>
  <si>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</si>
  <si>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</si>
  <si>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</si>
  <si>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</si>
  <si>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</si>
  <si>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</si>
  <si>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</si>
  <si>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</si>
  <si>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</si>
  <si>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</si>
  <si>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</si>
  <si>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</si>
  <si>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</si>
  <si>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</si>
  <si>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</si>
  <si>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</si>
  <si>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</si>
  <si>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</si>
  <si>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</si>
  <si>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</si>
  <si>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</si>
  <si>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</si>
  <si>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</si>
  <si>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</si>
  <si>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</si>
  <si>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</si>
  <si>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</si>
  <si>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</si>
  <si>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</si>
  <si>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</si>
  <si>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</si>
  <si>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</si>
  <si>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</si>
  <si>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</si>
  <si>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</si>
  <si>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</si>
  <si>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</si>
  <si>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</si>
  <si>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</si>
  <si>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</si>
  <si>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</si>
  <si>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</si>
  <si>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</si>
  <si>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</si>
  <si>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</si>
  <si>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</si>
  <si>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</si>
  <si>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</si>
  <si>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</si>
  <si>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</si>
  <si>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</si>
  <si>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</si>
  <si>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</si>
  <si>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</si>
  <si>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</si>
  <si>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</si>
  <si>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</si>
  <si>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</si>
  <si>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</si>
  <si>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</si>
  <si>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</si>
  <si>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</si>
  <si>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</si>
  <si>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</si>
  <si>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</si>
  <si>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</si>
  <si>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</si>
  <si>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</si>
  <si>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</si>
  <si>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</si>
  <si>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</si>
  <si>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</si>
  <si>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</si>
  <si>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</si>
  <si>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</si>
  <si>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</si>
  <si>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</si>
  <si>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</si>
  <si>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</si>
  <si>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</si>
  <si>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</si>
  <si>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</si>
  <si>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</si>
  <si>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</si>
  <si>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</si>
  <si>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</si>
  <si>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</si>
  <si>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</si>
  <si>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</si>
  <si>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</si>
  <si>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</si>
  <si>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</si>
  <si>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</si>
  <si>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</si>
  <si>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</si>
  <si>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</si>
  <si>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</si>
  <si>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</si>
  <si>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</si>
  <si>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</si>
  <si>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</si>
  <si>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</si>
  <si>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</si>
  <si>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</si>
  <si>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</si>
  <si>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</si>
  <si>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</si>
  <si>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</si>
  <si>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</si>
  <si>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</si>
  <si>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</si>
  <si>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</si>
  <si>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</si>
  <si>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</si>
  <si>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</si>
  <si>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</si>
  <si>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</si>
  <si>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</si>
  <si>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</si>
  <si>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</si>
  <si>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</si>
  <si>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</si>
  <si>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</si>
  <si>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</si>
  <si>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</si>
  <si>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</si>
  <si>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</si>
  <si>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</si>
  <si>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</si>
  <si>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</si>
  <si>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</si>
  <si>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</si>
  <si>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</si>
  <si>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</si>
  <si>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</si>
  <si>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</si>
  <si>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</si>
  <si>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</si>
  <si>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</si>
  <si>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</si>
  <si>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</si>
  <si>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</si>
  <si>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</si>
  <si>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</si>
  <si>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</si>
  <si>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</si>
  <si>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</si>
  <si>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</si>
  <si>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</si>
  <si>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</si>
  <si>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</si>
  <si>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</si>
  <si>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</si>
  <si>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</si>
  <si>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</si>
  <si>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</si>
  <si>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</si>
  <si>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</si>
  <si>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</si>
  <si>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</si>
  <si>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</si>
  <si>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</si>
  <si>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</si>
  <si>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</si>
  <si>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</si>
  <si>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</si>
  <si>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</si>
  <si>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</si>
  <si>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</si>
  <si>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</si>
  <si>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</si>
  <si>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</si>
  <si>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</si>
  <si>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</si>
  <si>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</si>
  <si>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</si>
  <si>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</si>
  <si>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</si>
  <si>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</si>
  <si>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</si>
  <si>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</si>
  <si>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</si>
  <si>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</si>
  <si>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</si>
  <si>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</si>
  <si>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</si>
  <si>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</si>
  <si>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</si>
  <si>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</si>
  <si>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</si>
  <si>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</si>
  <si>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</si>
  <si>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</si>
  <si>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</si>
  <si>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</si>
  <si>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</si>
  <si>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</si>
  <si>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</si>
  <si>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</si>
  <si>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</si>
  <si>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</si>
  <si>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</si>
  <si>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</si>
  <si>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</si>
  <si>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</si>
  <si>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</si>
  <si>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</si>
  <si>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</si>
  <si>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</si>
  <si>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</si>
  <si>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</si>
  <si>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</si>
  <si>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</si>
  <si>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</si>
  <si>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</si>
  <si>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</si>
  <si>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</si>
  <si>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</si>
  <si>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</si>
  <si>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</si>
  <si>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</si>
  <si>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</si>
  <si>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</si>
  <si>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</si>
  <si>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</si>
  <si>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</si>
  <si>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</si>
  <si>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</si>
  <si>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</si>
  <si>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</si>
  <si>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</si>
  <si>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</si>
  <si>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</si>
  <si>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</si>
  <si>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</si>
  <si>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</si>
  <si>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</si>
  <si>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</si>
  <si>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</si>
  <si>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</si>
  <si>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</si>
  <si>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</si>
  <si>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</si>
  <si>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</si>
  <si>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</si>
  <si>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</si>
  <si>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</si>
  <si>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</si>
  <si>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</si>
  <si>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</si>
  <si>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</si>
  <si>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</si>
  <si>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</si>
  <si>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</si>
  <si>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</si>
  <si>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</si>
  <si>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</si>
  <si>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</si>
  <si>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</si>
  <si>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</si>
  <si>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</si>
  <si>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</si>
  <si>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</si>
  <si>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</si>
  <si>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</si>
  <si>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</si>
  <si>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</si>
  <si>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</si>
  <si>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</si>
  <si>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</si>
  <si>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</si>
  <si>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</si>
  <si>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</si>
  <si>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</si>
  <si>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</si>
  <si>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</si>
  <si>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</si>
  <si>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</si>
  <si>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</si>
  <si>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</si>
  <si>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</si>
  <si>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</si>
  <si>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</si>
  <si>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</si>
  <si>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</si>
  <si>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</si>
  <si>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</si>
  <si>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</si>
  <si>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</si>
  <si>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</si>
  <si>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</si>
  <si>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</si>
  <si>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</si>
  <si>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</si>
  <si>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</si>
  <si>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</si>
  <si>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</si>
  <si>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</si>
  <si>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</si>
  <si>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</si>
  <si>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</si>
  <si>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</si>
  <si>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</si>
  <si>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</si>
  <si>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</si>
  <si>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</si>
  <si>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</si>
  <si>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</si>
  <si>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</si>
  <si>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</si>
  <si>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</si>
  <si>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</si>
  <si>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</si>
  <si>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</si>
  <si>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</si>
  <si>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</si>
  <si>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</si>
  <si>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</si>
  <si>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</si>
  <si>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</si>
  <si>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</si>
  <si>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</si>
  <si>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</si>
  <si>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</si>
  <si>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</si>
  <si>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</si>
  <si>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</si>
  <si>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</si>
  <si>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</si>
  <si>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</si>
  <si>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</si>
  <si>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</si>
  <si>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</si>
  <si>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</si>
  <si>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</si>
  <si>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</si>
  <si>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</si>
  <si>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</si>
  <si>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</si>
  <si>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</si>
  <si>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</si>
  <si>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</si>
  <si>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</si>
  <si>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</si>
  <si>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</si>
  <si>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</si>
  <si>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</si>
  <si>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</si>
  <si>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</si>
  <si>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</si>
  <si>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</si>
  <si>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</si>
  <si>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</si>
  <si>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</si>
  <si>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</si>
  <si>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</si>
  <si>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</si>
  <si>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</si>
  <si>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</si>
  <si>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</si>
  <si>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</si>
  <si>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</si>
  <si>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</si>
  <si>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</si>
  <si>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</si>
  <si>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</si>
  <si>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</si>
  <si>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</si>
  <si>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</si>
  <si>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</si>
  <si>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</si>
  <si>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</si>
  <si>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</si>
  <si>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</si>
  <si>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</si>
  <si>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</si>
  <si>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</si>
  <si>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</si>
  <si>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</si>
  <si>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</si>
  <si>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</si>
  <si>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</si>
  <si>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</si>
  <si>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</si>
  <si>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</si>
  <si>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</si>
  <si>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</si>
  <si>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</si>
  <si>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</si>
  <si>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</si>
  <si>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</si>
  <si>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</si>
  <si>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</si>
  <si>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</si>
  <si>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</si>
  <si>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</si>
  <si>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</si>
  <si>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</si>
  <si>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</si>
  <si>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</si>
  <si>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</si>
  <si>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</si>
  <si>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</si>
  <si>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</si>
  <si>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</si>
  <si>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</si>
  <si>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</si>
  <si>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</si>
  <si>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</si>
  <si>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</si>
  <si>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</si>
  <si>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</si>
  <si>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</si>
  <si>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</si>
  <si>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</si>
  <si>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</si>
  <si>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</si>
  <si>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</si>
  <si>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</si>
  <si>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</si>
  <si>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</si>
  <si>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</si>
  <si>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</si>
  <si>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</si>
  <si>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</si>
  <si>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</si>
  <si>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</si>
  <si>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</si>
  <si>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</si>
  <si>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</si>
  <si>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</si>
  <si>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</si>
  <si>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</si>
  <si>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</si>
  <si>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</si>
  <si>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</si>
  <si>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</si>
  <si>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</si>
  <si>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</si>
  <si>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</si>
  <si>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</si>
  <si>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</si>
  <si>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</si>
  <si>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</si>
  <si>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</si>
  <si>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</si>
  <si>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</si>
  <si>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</si>
  <si>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</si>
  <si>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</si>
  <si>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</si>
  <si>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</si>
  <si>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</si>
  <si>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</si>
  <si>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</si>
  <si>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</si>
  <si>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</si>
  <si>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</si>
  <si>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</si>
  <si>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</si>
  <si>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</si>
  <si>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</si>
  <si>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</si>
  <si>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</si>
  <si>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</si>
  <si>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</si>
  <si>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</si>
  <si>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</si>
  <si>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</si>
  <si>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</si>
  <si>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</si>
  <si>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</si>
  <si>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</si>
  <si>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</si>
  <si>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</si>
  <si>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</si>
  <si>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</si>
  <si>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</si>
  <si>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</si>
  <si>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</si>
  <si>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</si>
  <si>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</si>
  <si>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</si>
  <si>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</si>
  <si>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</si>
  <si>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</si>
  <si>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</si>
  <si>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</si>
  <si>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</si>
  <si>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</si>
  <si>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</si>
  <si>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</si>
  <si>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</si>
  <si>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</si>
  <si>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</si>
  <si>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</si>
  <si>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</si>
  <si>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</si>
  <si>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</si>
  <si>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</si>
  <si>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</si>
  <si>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</si>
  <si>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</si>
  <si>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</si>
  <si>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</si>
  <si>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</si>
  <si>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</si>
  <si>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</si>
  <si>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</si>
  <si>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</si>
  <si>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</si>
  <si>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</si>
  <si>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</si>
  <si>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</si>
  <si>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</si>
  <si>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</si>
  <si>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</si>
  <si>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</si>
  <si>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</si>
  <si>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</si>
  <si>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</si>
  <si>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</si>
  <si>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</si>
  <si>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</si>
  <si>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</si>
  <si>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</si>
  <si>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</si>
  <si>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</si>
  <si>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</si>
  <si>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</si>
  <si>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</si>
  <si>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</si>
  <si>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</si>
  <si>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</si>
  <si>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</si>
  <si>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</si>
  <si>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</si>
  <si>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</si>
  <si>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</si>
  <si>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</si>
  <si>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</si>
  <si>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</si>
  <si>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</si>
  <si>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</si>
  <si>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</si>
  <si>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</si>
  <si>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</si>
  <si>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</si>
  <si>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</si>
  <si>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</si>
  <si>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</si>
  <si>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</si>
  <si>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</si>
  <si>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</si>
  <si>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</si>
  <si>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</si>
  <si>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</si>
  <si>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</si>
  <si>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</si>
  <si>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</si>
  <si>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</si>
  <si>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</si>
  <si>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</si>
  <si>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</si>
  <si>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</si>
  <si>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</si>
  <si>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</si>
  <si>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</si>
  <si>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</si>
  <si>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</si>
  <si>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</si>
  <si>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</si>
  <si>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</si>
  <si>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</si>
  <si>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</si>
  <si>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</si>
  <si>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</si>
  <si>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</si>
  <si>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</si>
  <si>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</si>
  <si>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</si>
  <si>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</si>
  <si>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</si>
  <si>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</si>
  <si>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</si>
  <si>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</si>
  <si>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</si>
  <si>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</si>
  <si>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</si>
  <si>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</si>
  <si>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</si>
  <si>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</si>
  <si>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</si>
  <si>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</si>
  <si>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</si>
  <si>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</si>
  <si>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</si>
  <si>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</si>
  <si>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</si>
  <si>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</si>
  <si>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</si>
  <si>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</si>
  <si>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</si>
  <si>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</si>
  <si>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</si>
  <si>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</si>
  <si>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</si>
  <si>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</si>
  <si>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</si>
  <si>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</si>
  <si>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</si>
  <si>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</si>
  <si>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</si>
  <si>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</si>
  <si>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</si>
  <si>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</si>
  <si>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</si>
  <si>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</si>
  <si>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</si>
  <si>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</si>
  <si>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</si>
  <si>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</si>
  <si>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</si>
  <si>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</si>
  <si>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</si>
  <si>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</si>
  <si>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</si>
  <si>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</si>
  <si>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</si>
  <si>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</si>
  <si>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</si>
  <si>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</si>
  <si>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</si>
  <si>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</si>
  <si>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</si>
  <si>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</si>
  <si>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</si>
  <si>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</si>
  <si>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</si>
  <si>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</si>
  <si>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</si>
  <si>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</si>
  <si>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</si>
  <si>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</si>
  <si>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</si>
  <si>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</si>
  <si>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</si>
  <si>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</si>
  <si>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</si>
  <si>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</si>
  <si>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</si>
  <si>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</si>
  <si>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</si>
  <si>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</si>
  <si>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</si>
  <si>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</si>
  <si>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</si>
  <si>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</si>
  <si>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</si>
  <si>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</si>
  <si>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</si>
  <si>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</si>
  <si>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</si>
  <si>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</si>
  <si>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</si>
  <si>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</si>
  <si>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</si>
  <si>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</si>
  <si>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</si>
  <si>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</si>
  <si>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</si>
  <si>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</si>
  <si>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</si>
  <si>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</si>
  <si>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</si>
  <si>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</si>
  <si>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</si>
  <si>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</si>
  <si>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</si>
  <si>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</si>
  <si>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</si>
  <si>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</si>
  <si>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</si>
  <si>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</si>
  <si>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</si>
  <si>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</si>
  <si>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</si>
  <si>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</si>
  <si>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</si>
  <si>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</si>
  <si>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</si>
  <si>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</si>
  <si>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</si>
  <si>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</si>
  <si>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</si>
  <si>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</si>
  <si>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</si>
  <si>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</si>
  <si>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</si>
  <si>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</si>
  <si>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</si>
  <si>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</si>
  <si>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</si>
  <si>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</si>
  <si>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</si>
  <si>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</si>
  <si>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</si>
  <si>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</si>
  <si>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</si>
  <si>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</si>
  <si>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</si>
  <si>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</si>
  <si>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</si>
  <si>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</si>
  <si>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</si>
  <si>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</si>
  <si>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</si>
  <si>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</si>
  <si>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</si>
  <si>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</si>
  <si>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</si>
  <si>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</si>
  <si>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</si>
  <si>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</si>
  <si>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</si>
  <si>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</si>
  <si>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</si>
  <si>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</si>
  <si>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</si>
  <si>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</si>
  <si>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</si>
  <si>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</si>
  <si>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</si>
  <si>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</si>
  <si>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</si>
  <si>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</si>
  <si>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</si>
  <si>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</si>
  <si>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</si>
  <si>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</si>
  <si>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</si>
  <si>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</si>
  <si>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</si>
  <si>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</si>
  <si>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</si>
  <si>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</si>
  <si>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</si>
  <si>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</si>
  <si>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</si>
  <si>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</si>
  <si>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</si>
  <si>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</si>
  <si>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</si>
  <si>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</si>
  <si>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</si>
  <si>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</si>
  <si>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</si>
  <si>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</si>
  <si>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</si>
  <si>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</si>
  <si>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</si>
  <si>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</si>
  <si>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</si>
  <si>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</si>
  <si>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</si>
  <si>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</si>
  <si>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</si>
  <si>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</si>
  <si>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</si>
  <si>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</si>
  <si>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</si>
  <si>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</si>
  <si>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</si>
  <si>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</si>
  <si>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</si>
  <si>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</si>
  <si>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</si>
  <si>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</si>
  <si>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</si>
  <si>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</si>
  <si>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</si>
  <si>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</si>
  <si>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</si>
  <si>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</si>
  <si>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</si>
  <si>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</si>
  <si>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</si>
  <si>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</si>
  <si>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</si>
  <si>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</si>
  <si>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</si>
  <si>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</si>
  <si>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</si>
  <si>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</si>
  <si>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</si>
  <si>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</si>
  <si>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</si>
  <si>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</si>
  <si>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</si>
  <si>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</si>
  <si>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</si>
  <si>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</si>
  <si>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</si>
  <si>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</si>
  <si>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</si>
  <si>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</si>
  <si>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</si>
  <si>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</si>
  <si>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</si>
  <si>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</si>
  <si>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</si>
  <si>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</si>
  <si>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</si>
  <si>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</si>
  <si>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</si>
  <si>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</si>
  <si>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</si>
  <si>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</si>
  <si>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</si>
  <si>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</si>
  <si>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</si>
  <si>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</si>
  <si>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</si>
  <si>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</si>
  <si>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</si>
  <si>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</si>
  <si>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</si>
  <si>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</si>
  <si>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</si>
  <si>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</si>
  <si>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</si>
  <si>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</si>
  <si>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</si>
  <si>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</si>
  <si>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</si>
  <si>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</si>
  <si>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</si>
  <si>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</si>
  <si>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</si>
  <si>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</si>
  <si>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</si>
  <si>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</si>
  <si>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</si>
  <si>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</si>
  <si>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</si>
  <si>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</si>
  <si>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</si>
  <si>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</si>
  <si>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</si>
  <si>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</si>
  <si>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</si>
  <si>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</si>
  <si>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</si>
  <si>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</si>
  <si>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</si>
  <si>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</si>
  <si>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</si>
  <si>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</si>
  <si>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</si>
  <si>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</si>
  <si>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</si>
  <si>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</si>
  <si>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</si>
  <si>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</si>
  <si>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</si>
  <si>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</si>
  <si>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</si>
  <si>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</si>
  <si>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</si>
  <si>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</si>
  <si>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</si>
  <si>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</si>
  <si>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</si>
  <si>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</si>
  <si>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</si>
  <si>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</si>
  <si>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</si>
  <si>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</si>
  <si>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</si>
  <si>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</si>
  <si>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</si>
  <si>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</si>
  <si>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</si>
  <si>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</si>
  <si>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</si>
  <si>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</si>
  <si>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</si>
  <si>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</si>
  <si>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</si>
  <si>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</si>
  <si>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</si>
  <si>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</si>
  <si>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</si>
  <si>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</si>
  <si>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</si>
  <si>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</si>
  <si>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</si>
  <si>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</si>
  <si>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</si>
  <si>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</si>
  <si>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</si>
  <si>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</si>
  <si>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</si>
  <si>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</si>
  <si>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</si>
  <si>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</si>
  <si>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</si>
  <si>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</si>
  <si>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</si>
  <si>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</si>
  <si>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</si>
  <si>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</si>
  <si>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</si>
  <si>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</si>
  <si>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</si>
  <si>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</si>
  <si>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</si>
  <si>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</si>
  <si>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</si>
  <si>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</si>
  <si>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</si>
  <si>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</si>
  <si>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</si>
  <si>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</si>
  <si>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</si>
  <si>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</si>
  <si>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</si>
  <si>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</si>
  <si>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</si>
  <si>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</si>
  <si>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</si>
  <si>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</si>
  <si>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</si>
  <si>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</si>
  <si>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</si>
  <si>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</si>
  <si>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</si>
  <si>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</si>
  <si>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</si>
  <si>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</si>
  <si>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</si>
  <si>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</si>
  <si>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</si>
  <si>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</si>
  <si>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</si>
  <si>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</si>
  <si>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</si>
  <si>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</si>
  <si>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</si>
  <si>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</si>
  <si>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</si>
  <si>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</si>
  <si>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</si>
  <si>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</si>
  <si>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</si>
  <si>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</si>
  <si>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</si>
  <si>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</si>
  <si>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</si>
  <si>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</si>
  <si>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</si>
  <si>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</si>
  <si>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</si>
  <si>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</si>
  <si>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</si>
  <si>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</si>
  <si>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</si>
  <si>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</si>
  <si>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</si>
  <si>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</si>
  <si>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</si>
  <si>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</si>
  <si>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</si>
  <si>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</si>
  <si>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</si>
  <si>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</si>
  <si>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</si>
  <si>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</si>
  <si>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</si>
  <si>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</si>
  <si>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</si>
  <si>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</si>
  <si>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</si>
  <si>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</si>
  <si>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</si>
  <si>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</si>
  <si>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</si>
  <si>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</si>
  <si>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</si>
  <si>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</si>
  <si>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</si>
  <si>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</si>
  <si>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</si>
  <si>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</si>
  <si>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</si>
  <si>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</si>
  <si>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</si>
  <si>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</si>
  <si>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</si>
  <si>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</si>
  <si>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</si>
  <si>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</si>
  <si>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</si>
  <si>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</si>
  <si>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</si>
  <si>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</si>
  <si>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</si>
  <si>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</si>
  <si>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</si>
  <si>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</si>
  <si>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</si>
  <si>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</si>
  <si>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</si>
  <si>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</si>
  <si>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</si>
  <si>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</si>
  <si>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</si>
  <si>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</si>
  <si>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</si>
  <si>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</si>
  <si>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</si>
  <si>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</si>
  <si>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</si>
  <si>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</si>
  <si>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</si>
  <si>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</si>
  <si>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</si>
  <si>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</si>
  <si>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</si>
  <si>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</si>
  <si>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</si>
  <si>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</si>
  <si>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</si>
  <si>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</si>
  <si>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</si>
  <si>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</si>
  <si>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</si>
  <si>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</si>
  <si>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</si>
  <si>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</si>
  <si>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</si>
  <si>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</si>
  <si>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</si>
  <si>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</si>
  <si>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</si>
  <si>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</si>
  <si>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</si>
  <si>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</si>
  <si>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</si>
  <si>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</si>
  <si>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</si>
  <si>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</si>
  <si>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</si>
  <si>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</si>
  <si>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</si>
  <si>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</si>
  <si>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</si>
  <si>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</si>
  <si>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</si>
  <si>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</si>
  <si>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</si>
  <si>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</si>
  <si>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</si>
  <si>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</si>
  <si>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</si>
  <si>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</si>
  <si>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</si>
  <si>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</si>
  <si>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</si>
  <si>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</si>
  <si>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</si>
  <si>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</si>
  <si>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</si>
  <si>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</si>
  <si>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</si>
  <si>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</si>
  <si>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</si>
  <si>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</si>
  <si>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</si>
  <si>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</si>
  <si>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</si>
  <si>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</si>
  <si>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</si>
  <si>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</si>
  <si>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</si>
  <si>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</si>
  <si>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</si>
  <si>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</si>
  <si>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</si>
  <si>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</si>
  <si>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</si>
  <si>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</si>
  <si>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</si>
  <si>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</si>
  <si>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</si>
  <si>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</si>
  <si>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</si>
  <si>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</si>
  <si>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</si>
  <si>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</si>
  <si>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</si>
  <si>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</si>
  <si>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</si>
  <si>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</si>
  <si>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</si>
  <si>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</si>
  <si>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</si>
  <si>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</si>
  <si>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</si>
  <si>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</si>
  <si>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</si>
  <si>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</si>
  <si>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</si>
  <si>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</si>
  <si>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</si>
  <si>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</si>
  <si>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</si>
  <si>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</si>
  <si>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</si>
  <si>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</si>
  <si>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</si>
  <si>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</si>
  <si>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</si>
  <si>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</si>
  <si>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</si>
  <si>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</si>
  <si>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</si>
  <si>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</si>
  <si>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</si>
  <si>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</si>
  <si>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</si>
  <si>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</si>
  <si>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</si>
  <si>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</si>
  <si>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</si>
  <si>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</si>
  <si>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</si>
  <si>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</si>
  <si>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</si>
  <si>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</si>
  <si>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</si>
  <si>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</si>
  <si>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</si>
  <si>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</si>
  <si>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</si>
  <si>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</si>
  <si>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</si>
  <si>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</si>
  <si>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</si>
  <si>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</si>
  <si>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</si>
  <si>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</si>
  <si>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</si>
  <si>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</si>
  <si>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</si>
  <si>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</si>
  <si>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</si>
  <si>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</si>
  <si>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</si>
  <si>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</si>
  <si>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</si>
  <si>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</si>
  <si>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</si>
  <si>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</si>
  <si>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</si>
  <si>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</si>
  <si>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</si>
  <si>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</si>
  <si>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</si>
  <si>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</si>
  <si>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</si>
  <si>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</si>
  <si>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</si>
  <si>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</si>
  <si>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</si>
  <si>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</si>
  <si>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</si>
  <si>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</si>
  <si>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</si>
  <si>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</si>
  <si>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</si>
  <si>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</si>
  <si>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</si>
  <si>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</si>
  <si>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</si>
  <si>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</si>
  <si>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</si>
  <si>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</si>
  <si>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</si>
  <si>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</si>
  <si>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</si>
  <si>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</si>
  <si>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</si>
  <si>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</si>
  <si>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</si>
  <si>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</si>
  <si>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</si>
  <si>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</si>
  <si>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</si>
  <si>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</si>
  <si>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</si>
  <si>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</si>
  <si>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</si>
  <si>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</si>
  <si>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</si>
  <si>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</si>
  <si>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</si>
  <si>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</si>
  <si>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</si>
  <si>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</si>
  <si>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</si>
  <si>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</si>
  <si>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</si>
  <si>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</si>
  <si>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</si>
  <si>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</si>
  <si>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</si>
  <si>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</si>
  <si>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</si>
  <si>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</si>
  <si>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</si>
  <si>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</si>
  <si>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</si>
  <si>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</si>
  <si>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</si>
  <si>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</si>
  <si>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</si>
  <si>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</si>
  <si>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</si>
  <si>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</si>
  <si>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</si>
  <si>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</si>
  <si>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</si>
  <si>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</si>
  <si>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</si>
  <si>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</si>
  <si>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</si>
  <si>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</si>
  <si>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</si>
  <si>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</si>
  <si>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</si>
  <si>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</si>
  <si>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</si>
  <si>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</si>
  <si>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</si>
  <si>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</si>
  <si>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</si>
  <si>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</si>
  <si>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</si>
  <si>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</si>
  <si>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</si>
  <si>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</si>
  <si>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</si>
  <si>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</si>
  <si>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</si>
  <si>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</si>
  <si>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</si>
  <si>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</si>
  <si>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</si>
  <si>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</si>
  <si>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</si>
  <si>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</si>
  <si>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</si>
  <si>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</si>
  <si>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</si>
  <si>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</si>
  <si>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</si>
  <si>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</si>
  <si>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</si>
  <si>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</si>
  <si>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</si>
  <si>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</si>
  <si>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</si>
  <si>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</si>
  <si>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</si>
  <si>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</si>
  <si>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</si>
  <si>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</si>
  <si>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</si>
  <si>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</si>
  <si>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</si>
  <si>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</si>
  <si>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</si>
  <si>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</si>
  <si>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</si>
  <si>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</si>
  <si>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</si>
  <si>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</si>
  <si>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</si>
  <si>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</si>
  <si>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</si>
  <si>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</si>
  <si>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</si>
  <si>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</si>
  <si>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</si>
  <si>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</si>
  <si>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</si>
  <si>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</si>
  <si>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</si>
  <si>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</si>
  <si>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</si>
  <si>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</si>
  <si>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</si>
  <si>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</si>
  <si>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</si>
  <si>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</si>
  <si>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</si>
  <si>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</si>
  <si>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</si>
  <si>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</si>
  <si>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</si>
  <si>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</si>
  <si>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</si>
  <si>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</si>
  <si>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</si>
  <si>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</si>
  <si>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</si>
  <si>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</si>
  <si>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</si>
  <si>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</si>
  <si>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</si>
  <si>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</si>
  <si>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</si>
  <si>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</si>
  <si>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</si>
  <si>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</si>
  <si>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</si>
  <si>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</si>
  <si>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</si>
  <si>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</si>
  <si>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</si>
  <si>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</si>
  <si>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</si>
  <si>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</si>
  <si>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</si>
  <si>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</si>
  <si>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</si>
  <si>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</si>
  <si>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</si>
  <si>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</si>
  <si>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</si>
  <si>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</si>
  <si>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</si>
  <si>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</si>
  <si>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</si>
  <si>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</si>
  <si>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</si>
  <si>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</si>
  <si>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</si>
  <si>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</si>
  <si>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</si>
  <si>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</si>
  <si>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</si>
  <si>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</si>
  <si>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</si>
  <si>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</si>
  <si>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</si>
  <si>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</si>
  <si>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</si>
  <si>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</si>
  <si>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</si>
  <si>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</si>
  <si>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</si>
  <si>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</si>
  <si>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</si>
  <si>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</si>
  <si>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</si>
  <si>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</si>
  <si>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</si>
  <si>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</si>
  <si>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</si>
  <si>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</si>
  <si>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</si>
  <si>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</si>
  <si>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</si>
  <si>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</si>
  <si>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</si>
  <si>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</si>
  <si>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</si>
  <si>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</si>
  <si>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</si>
  <si>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</si>
  <si>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</si>
  <si>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</si>
  <si>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</si>
  <si>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</si>
  <si>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</si>
  <si>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</si>
  <si>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</si>
  <si>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</si>
  <si>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</si>
  <si>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</si>
  <si>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</si>
  <si>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</si>
  <si>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</si>
  <si>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</si>
  <si>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</si>
  <si>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</si>
  <si>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</si>
  <si>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</si>
  <si>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</si>
  <si>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</si>
  <si>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</si>
  <si>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</si>
  <si>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</si>
  <si>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</si>
  <si>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</si>
  <si>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</si>
  <si>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</si>
  <si>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</si>
  <si>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</si>
  <si>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</si>
  <si>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</si>
  <si>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</si>
  <si>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</si>
  <si>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</si>
  <si>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</si>
  <si>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</si>
  <si>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</si>
  <si>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</si>
  <si>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</si>
  <si>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</si>
  <si>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</si>
  <si>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</si>
  <si>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</si>
  <si>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</si>
  <si>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</si>
  <si>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</si>
  <si>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</si>
  <si>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</si>
  <si>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</si>
  <si>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</si>
  <si>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</si>
  <si>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</si>
  <si>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</si>
  <si>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</si>
  <si>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</si>
  <si>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</si>
  <si>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</si>
  <si>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</si>
  <si>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</si>
  <si>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</si>
  <si>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</si>
  <si>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</si>
  <si>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</si>
  <si>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</si>
  <si>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</si>
  <si>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</si>
  <si>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</si>
  <si>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</si>
  <si>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</si>
  <si>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</si>
  <si>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</si>
  <si>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</si>
  <si>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</si>
  <si>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</si>
  <si>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</si>
  <si>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</si>
  <si>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</si>
  <si>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</si>
  <si>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</si>
  <si>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</si>
  <si>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</si>
  <si>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</si>
  <si>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</si>
  <si>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</si>
  <si>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</si>
  <si>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</si>
  <si>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</si>
  <si>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</si>
  <si>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</si>
  <si>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</si>
  <si>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</si>
  <si>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</si>
  <si>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</si>
  <si>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</si>
  <si>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</si>
  <si>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</si>
  <si>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</si>
  <si>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</si>
  <si>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</si>
  <si>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</si>
  <si>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</si>
  <si>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</si>
  <si>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</si>
  <si>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</si>
  <si>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</si>
  <si>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</si>
  <si>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</si>
  <si>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</si>
  <si>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</si>
  <si>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</si>
  <si>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</si>
  <si>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</si>
  <si>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</si>
  <si>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</si>
  <si>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</si>
  <si>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</si>
  <si>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</si>
  <si>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</si>
  <si>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</si>
  <si>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</si>
  <si>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</si>
  <si>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</si>
  <si>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</si>
  <si>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</si>
  <si>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</si>
  <si>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</si>
  <si>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</si>
  <si>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</si>
  <si>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</si>
  <si>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</si>
  <si>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</si>
  <si>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</si>
  <si>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</si>
  <si>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</si>
  <si>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</si>
  <si>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</si>
  <si>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</si>
  <si>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</si>
  <si>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</si>
  <si>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</si>
  <si>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</si>
  <si>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</si>
  <si>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</si>
  <si>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</si>
  <si>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</si>
  <si>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</si>
  <si>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</si>
  <si>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</si>
  <si>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</si>
  <si>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</si>
  <si>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</si>
  <si>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</si>
  <si>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</si>
  <si>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</si>
  <si>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</si>
  <si>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</si>
  <si>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</si>
  <si>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</si>
  <si>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</si>
  <si>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</si>
  <si>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</si>
  <si>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</si>
  <si>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</si>
  <si>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</si>
  <si>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</si>
  <si>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</si>
  <si>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</si>
  <si>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</si>
  <si>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</si>
  <si>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</si>
  <si>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</si>
  <si>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</si>
  <si>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</si>
  <si>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</si>
  <si>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</si>
  <si>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</si>
  <si>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</si>
  <si>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</si>
  <si>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</si>
  <si>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</si>
  <si>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</si>
  <si>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</si>
  <si>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</si>
  <si>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</si>
  <si>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</si>
  <si>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</si>
  <si>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</si>
  <si>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</si>
  <si>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</si>
  <si>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</si>
  <si>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</si>
  <si>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</si>
  <si>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</si>
  <si>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</si>
  <si>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</si>
  <si>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</si>
  <si>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</si>
  <si>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</si>
  <si>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</si>
  <si>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</si>
  <si>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</si>
  <si>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</si>
  <si>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</si>
  <si>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</si>
  <si>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</si>
  <si>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</si>
  <si>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</si>
  <si>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</si>
  <si>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</si>
  <si>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</si>
  <si>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</si>
  <si>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</si>
  <si>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</si>
  <si>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</si>
  <si>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</si>
  <si>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</si>
  <si>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</si>
  <si>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</si>
  <si>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</si>
  <si>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</si>
  <si>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</si>
  <si>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</si>
  <si>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</si>
  <si>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</si>
  <si>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</si>
  <si>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</si>
  <si>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</si>
  <si>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</si>
  <si>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</si>
  <si>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</si>
  <si>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</si>
  <si>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</si>
  <si>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</si>
  <si>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</si>
  <si>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</si>
  <si>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</si>
  <si>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</si>
  <si>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</si>
  <si>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</si>
  <si>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</si>
  <si>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</si>
  <si>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</si>
  <si>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</si>
  <si>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</si>
  <si>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</si>
  <si>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</si>
  <si>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</si>
  <si>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</si>
  <si>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</si>
  <si>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</si>
  <si>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</si>
  <si>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</si>
  <si>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</si>
  <si>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</si>
  <si>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</si>
  <si>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</si>
  <si>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</si>
  <si>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</si>
  <si>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</si>
  <si>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</si>
  <si>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</si>
  <si>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</si>
  <si>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</si>
  <si>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</si>
  <si>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</si>
  <si>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</si>
  <si>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</si>
  <si>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</si>
  <si>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</si>
  <si>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</si>
  <si>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</si>
  <si>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</si>
  <si>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</si>
  <si>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</si>
  <si>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</si>
  <si>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</si>
  <si>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</si>
  <si>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</si>
  <si>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</si>
  <si>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</si>
  <si>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</si>
  <si>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</si>
  <si>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</si>
  <si>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</si>
  <si>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</si>
  <si>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</si>
  <si>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</si>
  <si>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</si>
  <si>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</si>
  <si>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</si>
  <si>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</si>
  <si>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</si>
  <si>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</si>
  <si>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</si>
  <si>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</si>
  <si>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</si>
  <si>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</si>
  <si>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</si>
  <si>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</si>
  <si>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</si>
  <si>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</si>
  <si>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</si>
  <si>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</si>
  <si>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</si>
  <si>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</si>
  <si>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</si>
  <si>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</si>
  <si>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</si>
  <si>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</si>
  <si>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</si>
  <si>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</si>
  <si>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</si>
  <si>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</si>
  <si>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</si>
  <si>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</si>
  <si>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</si>
  <si>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</si>
  <si>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</si>
  <si>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</si>
  <si>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</si>
  <si>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</si>
  <si>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</si>
  <si>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</si>
  <si>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</si>
  <si>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</si>
  <si>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</si>
  <si>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</si>
  <si>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</si>
  <si>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</si>
  <si>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</si>
  <si>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</si>
  <si>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</si>
  <si>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</si>
  <si>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</si>
  <si>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</si>
  <si>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</si>
  <si>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</si>
  <si>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</si>
  <si>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</si>
  <si>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</si>
  <si>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</si>
  <si>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</si>
  <si>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</si>
  <si>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</si>
  <si>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</si>
  <si>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</si>
  <si>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</si>
  <si>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</si>
  <si>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</si>
  <si>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</si>
  <si>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</si>
  <si>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</si>
  <si>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</si>
  <si>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</si>
  <si>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</si>
  <si>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</si>
  <si>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</si>
  <si>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</si>
  <si>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</si>
  <si>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</si>
  <si>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</si>
  <si>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</si>
  <si>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</si>
  <si>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</si>
  <si>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</si>
  <si>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</si>
  <si>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</si>
  <si>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</si>
  <si>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</si>
  <si>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</si>
  <si>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</si>
  <si>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</si>
  <si>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</si>
  <si>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</si>
  <si>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</si>
  <si>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</si>
  <si>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</si>
  <si>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</si>
  <si>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</si>
  <si>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</si>
  <si>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</si>
  <si>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</si>
  <si>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</si>
  <si>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</si>
  <si>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</si>
  <si>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</si>
  <si>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</si>
  <si>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</si>
  <si>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</si>
  <si>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</si>
  <si>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</si>
  <si>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</si>
  <si>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</si>
  <si>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</si>
  <si>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</si>
  <si>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</si>
  <si>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</si>
  <si>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</si>
  <si>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</si>
  <si>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</si>
  <si>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</si>
  <si>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</si>
  <si>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</si>
  <si>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</si>
  <si>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</si>
  <si>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</si>
  <si>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</si>
  <si>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</si>
  <si>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</si>
  <si>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</si>
  <si>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</si>
  <si>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</si>
  <si>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</si>
  <si>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</si>
  <si>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</si>
  <si>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</si>
  <si>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</si>
  <si>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</si>
  <si>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</si>
  <si>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</si>
  <si>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</si>
  <si>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</si>
  <si>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</si>
  <si>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</si>
  <si>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</si>
  <si>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</si>
  <si>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</si>
  <si>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</si>
  <si>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</si>
  <si>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</si>
  <si>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</si>
  <si>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</si>
  <si>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</si>
  <si>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</si>
  <si>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</si>
  <si>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</si>
  <si>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</si>
  <si>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</si>
  <si>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</si>
  <si>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</si>
  <si>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</si>
  <si>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</si>
  <si>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</si>
  <si>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</si>
  <si>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</si>
  <si>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</si>
  <si>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</si>
  <si>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</si>
  <si>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</si>
  <si>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</si>
  <si>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</si>
  <si>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</si>
  <si>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</si>
  <si>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</si>
  <si>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</si>
  <si>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</si>
  <si>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</si>
  <si>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</si>
  <si>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</si>
  <si>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</si>
  <si>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</si>
  <si>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</si>
  <si>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</si>
  <si>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</si>
  <si>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</si>
  <si>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</si>
  <si>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</si>
  <si>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</si>
  <si>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</si>
  <si>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</si>
  <si>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</si>
  <si>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</si>
  <si>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</si>
  <si>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</si>
  <si>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</si>
  <si>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</si>
  <si>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</si>
  <si>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</si>
  <si>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</si>
  <si>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</si>
  <si>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</si>
  <si>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</si>
  <si>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</si>
  <si>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</si>
  <si>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</si>
  <si>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</si>
  <si>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</si>
  <si>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</si>
  <si>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</si>
  <si>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</si>
  <si>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</si>
  <si>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</si>
  <si>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</si>
  <si>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</si>
  <si>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</si>
  <si>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</si>
  <si>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</si>
  <si>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</si>
  <si>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</si>
  <si>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</si>
  <si>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</si>
  <si>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</si>
  <si>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</si>
  <si>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</si>
  <si>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</si>
  <si>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</si>
  <si>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</si>
  <si>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</si>
  <si>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</si>
  <si>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</si>
  <si>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</si>
  <si>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</si>
  <si>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</si>
  <si>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</si>
  <si>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</si>
  <si>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</si>
  <si>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</si>
  <si>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</si>
  <si>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</si>
  <si>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</si>
  <si>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</si>
  <si>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</si>
  <si>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</si>
  <si>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</si>
  <si>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</si>
  <si>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</si>
  <si>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</si>
  <si>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</si>
  <si>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</si>
  <si>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</si>
  <si>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</si>
  <si>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</si>
  <si>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</si>
  <si>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</si>
  <si>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</si>
  <si>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</si>
  <si>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</si>
  <si>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</si>
  <si>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</si>
  <si>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</si>
  <si>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</si>
  <si>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</si>
  <si>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</si>
  <si>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</si>
  <si>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</si>
  <si>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</si>
  <si>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</si>
  <si>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</si>
  <si>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</si>
  <si>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</si>
  <si>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</si>
  <si>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</si>
  <si>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</si>
  <si>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</si>
  <si>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</si>
  <si>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</si>
  <si>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</si>
  <si>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</si>
  <si>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</si>
  <si>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</si>
  <si>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</si>
  <si>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</si>
  <si>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</si>
  <si>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</si>
  <si>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</si>
  <si>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</si>
  <si>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</si>
  <si>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</si>
  <si>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</si>
  <si>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</si>
  <si>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</si>
  <si>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</si>
  <si>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</si>
  <si>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</si>
  <si>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</si>
  <si>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</si>
  <si>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</si>
  <si>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</si>
  <si>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</si>
  <si>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</si>
  <si>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</si>
  <si>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</si>
  <si>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</si>
  <si>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</si>
  <si>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</si>
  <si>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</si>
  <si>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</si>
  <si>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</si>
  <si>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</si>
  <si>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</si>
  <si>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</si>
  <si>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</si>
  <si>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</si>
  <si>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</si>
  <si>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</si>
  <si>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</si>
  <si>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</si>
  <si>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</si>
  <si>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</si>
  <si>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</si>
  <si>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</si>
  <si>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</si>
  <si>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</si>
  <si>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</si>
  <si>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</si>
  <si>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</si>
  <si>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</si>
  <si>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</si>
  <si>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</si>
  <si>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</si>
  <si>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</si>
  <si>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</si>
  <si>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</si>
  <si>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</si>
  <si>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</si>
  <si>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</si>
  <si>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</si>
  <si>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</si>
  <si>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</si>
  <si>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</si>
  <si>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</si>
  <si>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</si>
  <si>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</si>
  <si>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</si>
  <si>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</si>
  <si>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</si>
  <si>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</si>
  <si>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</si>
  <si>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</si>
  <si>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</si>
  <si>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</si>
  <si>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</si>
  <si>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</si>
  <si>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</si>
  <si>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</si>
  <si>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</si>
  <si>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</si>
  <si>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</si>
  <si>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</si>
  <si>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</si>
  <si>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</si>
  <si>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</si>
  <si>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</si>
  <si>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</si>
  <si>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</si>
  <si>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</si>
  <si>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</si>
  <si>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</si>
  <si>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</si>
  <si>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</si>
  <si>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</si>
  <si>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</si>
  <si>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</si>
  <si>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</si>
  <si>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</si>
  <si>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</si>
  <si>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</si>
  <si>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</si>
  <si>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</si>
  <si>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</si>
  <si>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</si>
  <si>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</si>
  <si>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</si>
  <si>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</si>
  <si>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</si>
  <si>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</si>
  <si>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</si>
  <si>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</si>
  <si>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</si>
  <si>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</si>
  <si>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</si>
  <si>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</si>
  <si>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</si>
  <si>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</si>
  <si>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</si>
  <si>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</si>
  <si>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</si>
  <si>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</si>
  <si>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</si>
  <si>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</si>
  <si>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</si>
  <si>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</si>
  <si>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</si>
  <si>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</si>
  <si>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</si>
  <si>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</si>
  <si>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</si>
  <si>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</si>
  <si>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</si>
  <si>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</si>
  <si>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</si>
  <si>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</si>
  <si>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</si>
  <si>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</si>
  <si>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</si>
  <si>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</si>
  <si>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</si>
  <si>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</si>
  <si>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</si>
  <si>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</si>
  <si>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</si>
  <si>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</si>
  <si>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</si>
  <si>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</si>
  <si>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</si>
  <si>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</si>
  <si>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</si>
  <si>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</si>
  <si>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</si>
  <si>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</si>
  <si>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</si>
  <si>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</si>
  <si>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</si>
  <si>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</si>
  <si>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</si>
  <si>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</si>
  <si>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</si>
  <si>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</si>
  <si>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</si>
  <si>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</si>
  <si>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</si>
  <si>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</si>
  <si>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</si>
  <si>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</si>
  <si>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</si>
  <si>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</si>
  <si>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</si>
  <si>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</si>
  <si>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</si>
  <si>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</si>
  <si>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</si>
  <si>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</si>
  <si>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</si>
  <si>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</si>
  <si>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</si>
  <si>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</si>
  <si>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</si>
  <si>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</si>
  <si>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</si>
  <si>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</si>
  <si>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</si>
  <si>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</si>
  <si>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</si>
  <si>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</si>
  <si>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</si>
  <si>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</si>
  <si>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</si>
  <si>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</si>
  <si>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</si>
  <si>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</si>
  <si>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</si>
  <si>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</si>
  <si>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</si>
  <si>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</si>
  <si>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</si>
  <si>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</si>
  <si>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</si>
  <si>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</si>
  <si>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</si>
  <si>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</si>
  <si>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</si>
  <si>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</si>
  <si>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</si>
  <si>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</si>
  <si>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</si>
  <si>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</si>
  <si>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</si>
  <si>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</si>
  <si>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</si>
  <si>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</si>
  <si>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</si>
  <si>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</si>
  <si>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</si>
  <si>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</si>
  <si>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</si>
  <si>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</si>
  <si>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</si>
  <si>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</si>
  <si>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</si>
  <si>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</si>
  <si>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</si>
  <si>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</si>
  <si>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</si>
  <si>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</si>
  <si>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</si>
  <si>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</si>
  <si>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</si>
  <si>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</si>
  <si>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</si>
  <si>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</si>
  <si>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</si>
  <si>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</si>
  <si>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</si>
  <si>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</si>
  <si>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</si>
  <si>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</si>
  <si>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</si>
  <si>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</si>
  <si>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</si>
  <si>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</si>
  <si>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</si>
  <si>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</si>
  <si>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</si>
  <si>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</si>
  <si>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</si>
  <si>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</si>
  <si>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</si>
  <si>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</si>
  <si>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</si>
  <si>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</si>
  <si>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</si>
  <si>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</si>
  <si>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</si>
  <si>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</si>
  <si>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</si>
  <si>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</si>
  <si>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</si>
  <si>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</si>
  <si>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</si>
  <si>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</si>
  <si>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</si>
  <si>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</si>
  <si>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</si>
  <si>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</si>
  <si>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</si>
  <si>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</si>
  <si>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</si>
  <si>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</si>
  <si>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</si>
  <si>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</si>
  <si>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</si>
  <si>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</si>
  <si>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</si>
  <si>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</si>
  <si>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</si>
  <si>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</si>
  <si>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</si>
  <si>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</si>
  <si>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</si>
  <si>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</si>
  <si>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</si>
  <si>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</si>
  <si>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</si>
  <si>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</si>
  <si>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</si>
  <si>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</si>
  <si>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</si>
  <si>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</si>
  <si>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</si>
  <si>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</si>
  <si>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</si>
  <si>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</si>
  <si>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</si>
  <si>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</si>
  <si>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</si>
  <si>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</si>
  <si>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</si>
  <si>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</si>
  <si>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</si>
  <si>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</si>
  <si>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</si>
  <si>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</si>
  <si>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</si>
  <si>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</si>
  <si>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</si>
  <si>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</si>
  <si>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</si>
  <si>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</si>
  <si>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</si>
  <si>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</si>
  <si>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</si>
  <si>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</si>
  <si>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</si>
  <si>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</si>
  <si>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</si>
  <si>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</si>
  <si>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</si>
  <si>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</si>
  <si>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</si>
  <si>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</si>
  <si>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</si>
  <si>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</si>
  <si>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</si>
  <si>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</si>
  <si>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</si>
  <si>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</si>
  <si>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</si>
  <si>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</si>
  <si>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</si>
  <si>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</si>
  <si>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</si>
  <si>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</si>
  <si>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</si>
  <si>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</si>
  <si>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</si>
  <si>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</si>
  <si>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</si>
  <si>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</si>
  <si>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</si>
  <si>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</si>
  <si>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</si>
  <si>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</si>
  <si>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</si>
  <si>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</si>
  <si>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</si>
  <si>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</si>
  <si>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</si>
  <si>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</si>
  <si>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</si>
  <si>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</si>
  <si>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</si>
  <si>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</si>
  <si>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</si>
  <si>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</si>
  <si>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</si>
  <si>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</si>
  <si>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</si>
  <si>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</si>
  <si>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</si>
  <si>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</si>
  <si>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</si>
  <si>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</si>
  <si>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</si>
  <si>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</si>
  <si>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</si>
  <si>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</si>
  <si>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</si>
  <si>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</si>
  <si>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</si>
  <si>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</si>
  <si>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</si>
  <si>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</si>
  <si>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</si>
  <si>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</si>
  <si>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</si>
  <si>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</si>
  <si>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</si>
  <si>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</si>
  <si>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</si>
  <si>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</si>
  <si>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</si>
  <si>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</si>
  <si>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</si>
  <si>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</si>
  <si>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</si>
  <si>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</si>
  <si>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</si>
  <si>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</si>
  <si>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</si>
  <si>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</si>
  <si>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</si>
  <si>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</si>
  <si>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</si>
  <si>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</si>
  <si>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</si>
  <si>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</si>
  <si>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</si>
  <si>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</si>
  <si>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</si>
  <si>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</si>
  <si>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</si>
  <si>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</si>
  <si>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</si>
  <si>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</si>
  <si>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</si>
  <si>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</si>
  <si>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</si>
  <si>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</si>
  <si>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</si>
  <si>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</si>
  <si>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</si>
  <si>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</si>
  <si>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</si>
  <si>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</si>
  <si>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</si>
  <si>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</si>
  <si>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</si>
  <si>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</si>
  <si>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</si>
  <si>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</si>
  <si>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</si>
  <si>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</si>
  <si>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</si>
  <si>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</si>
  <si>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</si>
  <si>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</si>
  <si>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</si>
  <si>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</si>
  <si>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</si>
  <si>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</si>
  <si>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</si>
  <si>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</si>
  <si>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</si>
  <si>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</si>
  <si>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</si>
  <si>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</si>
  <si>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</si>
  <si>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</si>
  <si>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</si>
  <si>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</si>
  <si>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</si>
  <si>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</si>
  <si>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</si>
  <si>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</si>
  <si>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</si>
  <si>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</si>
  <si>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</si>
  <si>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</si>
  <si>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</si>
  <si>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</si>
  <si>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</si>
  <si>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</si>
  <si>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</si>
  <si>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</si>
  <si>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</si>
  <si>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</si>
  <si>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</si>
  <si>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</si>
  <si>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</si>
  <si>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</si>
  <si>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</si>
  <si>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</si>
  <si>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</si>
  <si>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</si>
  <si>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</si>
  <si>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</si>
  <si>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</si>
  <si>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</si>
  <si>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</si>
  <si>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</si>
  <si>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</si>
  <si>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</si>
  <si>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</si>
  <si>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</si>
  <si>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</si>
  <si>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</si>
  <si>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</si>
  <si>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</si>
  <si>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</si>
  <si>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</si>
  <si>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</si>
  <si>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</si>
  <si>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</si>
  <si>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</si>
  <si>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</si>
  <si>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</si>
  <si>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</si>
  <si>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</si>
  <si>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</si>
  <si>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</si>
  <si>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</si>
  <si>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</si>
  <si>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</si>
  <si>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</si>
  <si>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</si>
  <si>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</si>
  <si>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</si>
  <si>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</si>
  <si>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</si>
  <si>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</si>
  <si>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</si>
  <si>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</si>
  <si>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</si>
  <si>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</si>
  <si>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</si>
  <si>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</si>
  <si>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</si>
  <si>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</si>
  <si>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</si>
  <si>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</si>
  <si>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</si>
  <si>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</si>
  <si>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</si>
  <si>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</si>
  <si>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</si>
  <si>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</si>
  <si>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</si>
  <si>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</si>
  <si>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</si>
  <si>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</si>
  <si>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</si>
  <si>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</si>
  <si>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</si>
  <si>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</si>
  <si>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</si>
  <si>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</si>
  <si>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</si>
  <si>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</si>
  <si>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</si>
  <si>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</si>
  <si>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</si>
  <si>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</si>
  <si>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</si>
  <si>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</si>
  <si>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</si>
  <si>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</si>
  <si>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</si>
  <si>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</si>
  <si>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</si>
  <si>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</si>
  <si>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</si>
  <si>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</si>
  <si>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</si>
  <si>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</si>
  <si>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</si>
  <si>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</si>
  <si>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</si>
  <si>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</si>
  <si>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</si>
  <si>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</si>
  <si>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</si>
  <si>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</si>
  <si>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</si>
  <si>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</si>
  <si>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</si>
  <si>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</si>
  <si>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</si>
  <si>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</si>
  <si>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</si>
  <si>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</si>
  <si>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</si>
  <si>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</si>
  <si>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</si>
  <si>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</si>
  <si>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</si>
  <si>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</si>
  <si>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</si>
  <si>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</si>
  <si>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</si>
  <si>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</si>
  <si>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</si>
  <si>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</si>
  <si>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</si>
  <si>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</si>
  <si>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</si>
  <si>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</si>
  <si>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</si>
  <si>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</si>
  <si>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</si>
  <si>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</si>
  <si>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</si>
  <si>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</si>
  <si>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</si>
  <si>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</si>
  <si>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</si>
  <si>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</si>
  <si>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</si>
  <si>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</si>
  <si>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</si>
  <si>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</si>
  <si>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</si>
  <si>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</si>
  <si>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</si>
  <si>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</si>
  <si>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</si>
  <si>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</si>
  <si>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</si>
  <si>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</si>
  <si>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</si>
  <si>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</si>
  <si>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</si>
  <si>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</si>
  <si>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</si>
  <si>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</si>
  <si>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</si>
  <si>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</si>
  <si>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</si>
  <si>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</si>
  <si>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</si>
  <si>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</si>
  <si>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</si>
  <si>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</si>
  <si>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</si>
  <si>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</si>
  <si>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</si>
  <si>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</si>
  <si>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</si>
  <si>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</si>
  <si>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</si>
  <si>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</si>
  <si>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</si>
  <si>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</si>
  <si>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</si>
  <si>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</si>
  <si>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</si>
  <si>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</si>
  <si>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</si>
  <si>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</si>
  <si>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</si>
  <si>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</si>
  <si>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</si>
  <si>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</si>
  <si>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</si>
  <si>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</si>
  <si>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</si>
  <si>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</si>
  <si>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</si>
  <si>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</si>
  <si>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</si>
  <si>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</si>
  <si>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</si>
  <si>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</si>
  <si>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</si>
  <si>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</si>
  <si>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</si>
  <si>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</si>
  <si>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</si>
  <si>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</si>
  <si>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</si>
  <si>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</si>
  <si>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</si>
  <si>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</si>
  <si>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</si>
  <si>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</si>
  <si>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</si>
  <si>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</si>
  <si>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</si>
  <si>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</si>
  <si>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</si>
  <si>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</si>
  <si>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</si>
  <si>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</si>
  <si>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</si>
  <si>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</si>
  <si>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</si>
  <si>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</si>
  <si>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</si>
  <si>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</si>
  <si>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</si>
  <si>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</si>
  <si>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</si>
  <si>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</si>
  <si>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</si>
  <si>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</si>
  <si>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</si>
  <si>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</si>
  <si>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</si>
  <si>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</si>
  <si>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</si>
  <si>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</si>
  <si>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</si>
  <si>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</si>
  <si>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</si>
  <si>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</si>
  <si>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</si>
  <si>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</si>
  <si>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</si>
  <si>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</si>
  <si>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</si>
  <si>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</si>
  <si>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</si>
  <si>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</si>
  <si>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</si>
  <si>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</si>
  <si>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</si>
  <si>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</si>
  <si>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</si>
  <si>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</si>
  <si>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</si>
  <si>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</si>
  <si>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</si>
  <si>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</si>
  <si>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</si>
  <si>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</si>
  <si>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</si>
  <si>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</si>
  <si>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</si>
  <si>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</si>
  <si>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</si>
  <si>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</si>
  <si>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</si>
  <si>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</si>
  <si>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</si>
  <si>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</si>
  <si>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</si>
  <si>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</si>
  <si>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</si>
  <si>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</si>
  <si>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</si>
  <si>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</si>
  <si>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</si>
  <si>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</si>
  <si>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</si>
  <si>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</si>
  <si>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</si>
  <si>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</si>
  <si>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</si>
  <si>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</si>
  <si>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</si>
  <si>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</si>
  <si>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</si>
  <si>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</si>
  <si>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</si>
  <si>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</si>
  <si>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</si>
  <si>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</si>
  <si>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</si>
  <si>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</si>
  <si>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</si>
  <si>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</si>
  <si>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</si>
  <si>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</si>
  <si>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</si>
  <si>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</si>
  <si>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</si>
  <si>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</si>
  <si>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</si>
  <si>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</si>
  <si>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</si>
  <si>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</si>
  <si>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</si>
  <si>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</si>
  <si>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</si>
  <si>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</si>
  <si>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</si>
  <si>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</si>
  <si>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</si>
  <si>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</si>
  <si>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</si>
  <si>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</si>
  <si>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</si>
  <si>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</si>
  <si>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</si>
  <si>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</si>
  <si>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</si>
  <si>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</si>
  <si>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</si>
  <si>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</si>
  <si>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</si>
  <si>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</si>
  <si>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</si>
  <si>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</si>
  <si>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</si>
  <si>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</si>
  <si>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</si>
  <si>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</si>
  <si>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</si>
  <si>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</si>
  <si>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</si>
  <si>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</si>
  <si>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</si>
  <si>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</si>
  <si>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</si>
  <si>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</si>
  <si>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</si>
  <si>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</si>
  <si>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</si>
  <si>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</si>
  <si>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</si>
  <si>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</si>
  <si>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</si>
  <si>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</si>
  <si>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</si>
  <si>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</si>
  <si>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</si>
  <si>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</si>
  <si>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</si>
  <si>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</si>
  <si>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</si>
  <si>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</si>
  <si>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</si>
  <si>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</si>
  <si>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</si>
  <si>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</si>
  <si>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</si>
  <si>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</si>
  <si>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</si>
  <si>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</si>
  <si>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</si>
  <si>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</si>
  <si>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</si>
  <si>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</si>
  <si>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</si>
  <si>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</si>
  <si>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</si>
  <si>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</si>
  <si>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</si>
  <si>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</si>
  <si>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</si>
  <si>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</si>
  <si>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</si>
  <si>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</si>
  <si>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</si>
  <si>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</si>
  <si>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</si>
  <si>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</si>
  <si>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</si>
  <si>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</si>
  <si>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</si>
  <si>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</si>
  <si>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</si>
  <si>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</si>
  <si>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</si>
  <si>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</si>
  <si>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</si>
  <si>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</si>
  <si>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</si>
  <si>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</si>
  <si>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</si>
  <si>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</si>
  <si>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</si>
  <si>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</si>
  <si>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</si>
  <si>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</si>
  <si>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</si>
  <si>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</si>
  <si>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</si>
  <si>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</si>
  <si>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</si>
  <si>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</si>
  <si>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</si>
  <si>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</si>
  <si>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</si>
  <si>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</si>
  <si>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</si>
  <si>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</si>
  <si>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</si>
  <si>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</si>
  <si>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</si>
  <si>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</si>
  <si>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</si>
  <si>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</si>
  <si>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</si>
  <si>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</si>
  <si>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</si>
  <si>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</si>
  <si>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</si>
  <si>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</si>
  <si>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</si>
  <si>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</si>
  <si>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</si>
  <si>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</si>
  <si>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</si>
  <si>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</si>
  <si>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</si>
  <si>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</si>
  <si>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</si>
  <si>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</si>
  <si>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</si>
  <si>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</si>
  <si>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</si>
  <si>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</si>
  <si>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</si>
  <si>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</si>
  <si>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</si>
  <si>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</si>
  <si>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</si>
  <si>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</si>
  <si>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</si>
  <si>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</si>
  <si>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</si>
  <si>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</si>
  <si>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</si>
  <si>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</si>
  <si>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</si>
  <si>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</si>
  <si>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</si>
  <si>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</si>
  <si>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</si>
  <si>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</si>
  <si>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</si>
  <si>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</si>
  <si>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</si>
  <si>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</si>
  <si>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</si>
  <si>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</si>
  <si>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</si>
  <si>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</si>
  <si>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</si>
  <si>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</si>
  <si>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</si>
  <si>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</si>
  <si>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</si>
  <si>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</si>
  <si>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</si>
  <si>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</si>
  <si>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</si>
  <si>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</si>
  <si>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</si>
  <si>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</si>
  <si>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</si>
  <si>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</si>
  <si>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</si>
  <si>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</si>
  <si>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</si>
  <si>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</si>
  <si>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</si>
  <si>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</si>
  <si>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</si>
  <si>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</si>
  <si>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</si>
  <si>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</si>
  <si>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</si>
  <si>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</si>
  <si>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</si>
  <si>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</si>
  <si>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</si>
  <si>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</si>
  <si>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</si>
  <si>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</si>
  <si>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</si>
  <si>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</si>
  <si>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</si>
  <si>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</si>
  <si>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</si>
  <si>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</si>
  <si>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</si>
  <si>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</si>
  <si>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</si>
  <si>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</si>
  <si>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</si>
  <si>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</si>
  <si>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</si>
  <si>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</si>
  <si>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</si>
  <si>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</si>
  <si>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</si>
  <si>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</si>
  <si>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</si>
  <si>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</si>
  <si>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</si>
  <si>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</si>
  <si>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</si>
  <si>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</si>
  <si>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</si>
  <si>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</si>
  <si>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</si>
  <si>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</si>
  <si>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</si>
  <si>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</si>
  <si>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</si>
  <si>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</si>
  <si>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</si>
  <si>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</si>
  <si>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</si>
  <si>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</si>
  <si>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</si>
  <si>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</si>
  <si>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</si>
  <si>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</si>
  <si>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</si>
  <si>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</si>
  <si>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</si>
  <si>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</si>
  <si>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</si>
  <si>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</si>
  <si>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</si>
  <si>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</si>
  <si>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</si>
  <si>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</si>
  <si>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</si>
  <si>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</si>
  <si>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</si>
  <si>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</si>
  <si>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</si>
  <si>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</si>
  <si>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</si>
  <si>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</si>
  <si>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</si>
  <si>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</si>
  <si>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</si>
  <si>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</si>
  <si>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</si>
  <si>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</si>
  <si>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</si>
  <si>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</si>
  <si>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</si>
  <si>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</si>
  <si>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</si>
  <si>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</si>
  <si>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</si>
  <si>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</si>
  <si>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</si>
  <si>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</si>
  <si>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</si>
  <si>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</si>
  <si>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</si>
  <si>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</si>
  <si>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</si>
  <si>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</si>
  <si>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</si>
  <si>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</si>
  <si>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</si>
  <si>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</si>
  <si>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</si>
  <si>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</si>
  <si>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</si>
  <si>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</si>
  <si>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</si>
  <si>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</si>
  <si>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</si>
  <si>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</si>
  <si>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</si>
  <si>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</si>
  <si>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</si>
  <si>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</si>
  <si>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</si>
  <si>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</si>
  <si>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</si>
  <si>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</si>
  <si>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</si>
  <si>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</si>
  <si>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</si>
  <si>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</si>
  <si>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</si>
  <si>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</si>
  <si>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</si>
  <si>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</si>
  <si>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</si>
  <si>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</si>
  <si>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</si>
  <si>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</si>
  <si>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</si>
  <si>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</si>
  <si>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</si>
  <si>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</si>
  <si>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</si>
  <si>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</si>
  <si>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</si>
  <si>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</si>
  <si>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</si>
  <si>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</si>
  <si>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</si>
  <si>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</si>
  <si>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</si>
  <si>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</si>
  <si>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</si>
  <si>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</si>
  <si>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</si>
  <si>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</si>
  <si>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</si>
  <si>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</si>
  <si>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</si>
  <si>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</si>
  <si>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</si>
  <si>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</si>
  <si>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</si>
  <si>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</si>
  <si>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</si>
  <si>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</si>
  <si>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</si>
  <si>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</si>
  <si>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</si>
  <si>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</si>
  <si>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</si>
  <si>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</si>
  <si>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</si>
  <si>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</si>
  <si>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</si>
  <si>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</si>
  <si>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</si>
  <si>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</si>
  <si>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</si>
  <si>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</si>
  <si>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</si>
  <si>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</si>
  <si>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</si>
  <si>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</si>
  <si>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</si>
  <si>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</si>
  <si>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</si>
  <si>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</si>
  <si>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</si>
  <si>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</si>
  <si>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</si>
  <si>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</si>
  <si>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</si>
  <si>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</si>
  <si>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</si>
  <si>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</si>
  <si>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</si>
  <si>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</si>
  <si>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</si>
  <si>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</si>
  <si>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</si>
  <si>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</si>
  <si>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</si>
  <si>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</si>
  <si>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</si>
  <si>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</si>
  <si>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</si>
  <si>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</si>
  <si>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</si>
  <si>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</si>
  <si>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</si>
  <si>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</si>
  <si>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</si>
  <si>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</si>
  <si>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</si>
  <si>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</si>
  <si>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</si>
  <si>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</si>
  <si>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</si>
  <si>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</si>
  <si>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</si>
  <si>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</si>
  <si>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</si>
  <si>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</si>
  <si>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</si>
  <si>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</si>
  <si>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</si>
  <si>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</si>
  <si>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</si>
  <si>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</si>
  <si>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</si>
  <si>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</si>
  <si>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</si>
  <si>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</si>
  <si>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</si>
  <si>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</si>
  <si>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</si>
  <si>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</si>
  <si>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</si>
  <si>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</si>
  <si>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</si>
  <si>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</si>
  <si>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</si>
  <si>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</si>
  <si>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</si>
  <si>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</si>
  <si>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</si>
  <si>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</si>
  <si>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</si>
  <si>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</si>
  <si>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</si>
  <si>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</si>
  <si>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</si>
  <si>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</si>
  <si>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</si>
  <si>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</si>
  <si>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</si>
  <si>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</si>
  <si>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</si>
  <si>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</si>
  <si>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</si>
  <si>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</si>
  <si>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</si>
  <si>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</si>
  <si>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</si>
  <si>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</si>
  <si>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</si>
  <si>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</si>
  <si>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</si>
  <si>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</si>
  <si>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</si>
  <si>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</si>
  <si>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</si>
  <si>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</si>
  <si>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</si>
  <si>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</si>
  <si>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</si>
  <si>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</si>
  <si>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</si>
  <si>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</si>
  <si>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</si>
  <si>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</si>
  <si>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</si>
  <si>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</si>
  <si>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</si>
  <si>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</si>
  <si>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</si>
  <si>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</si>
  <si>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</si>
  <si>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</si>
  <si>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</si>
  <si>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</si>
  <si>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</si>
  <si>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</si>
  <si>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</si>
  <si>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</si>
  <si>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</si>
  <si>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</si>
  <si>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</si>
  <si>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</si>
  <si>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</si>
  <si>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</si>
  <si>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</si>
  <si>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</si>
  <si>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</si>
  <si>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</si>
  <si>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</si>
  <si>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</si>
  <si>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</si>
  <si>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</si>
  <si>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</si>
  <si>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</si>
  <si>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</si>
  <si>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</si>
  <si>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</si>
  <si>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</si>
  <si>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</si>
  <si>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</si>
  <si>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</si>
  <si>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</si>
  <si>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</si>
  <si>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</si>
  <si>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</si>
  <si>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</si>
  <si>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</si>
  <si>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</si>
  <si>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</si>
  <si>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</si>
  <si>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</si>
  <si>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</si>
  <si>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</si>
  <si>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</si>
  <si>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</si>
  <si>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</si>
  <si>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</si>
  <si>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</si>
  <si>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</si>
  <si>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</si>
  <si>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</si>
  <si>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</si>
  <si>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</si>
  <si>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</si>
  <si>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</si>
  <si>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</si>
  <si>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</si>
  <si>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</si>
  <si>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</si>
  <si>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</si>
  <si>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</si>
  <si>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</si>
  <si>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</si>
  <si>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</si>
  <si>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</si>
  <si>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</si>
  <si>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</si>
  <si>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</si>
  <si>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</si>
  <si>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</si>
  <si>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</si>
  <si>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</si>
  <si>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</si>
  <si>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</si>
  <si>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</si>
  <si>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</si>
  <si>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</si>
  <si>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</si>
  <si>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</si>
  <si>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</si>
  <si>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</si>
  <si>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</si>
  <si>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</si>
  <si>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</si>
  <si>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</si>
  <si>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</si>
  <si>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</si>
  <si>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</si>
  <si>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</si>
  <si>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</si>
  <si>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</si>
  <si>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</si>
  <si>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</si>
  <si>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</si>
  <si>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</si>
  <si>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</si>
  <si>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</si>
  <si>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</si>
  <si>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</si>
  <si>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</si>
  <si>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</si>
  <si>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</si>
  <si>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</si>
  <si>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</si>
  <si>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</si>
  <si>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</si>
  <si>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</si>
  <si>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</si>
  <si>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</si>
  <si>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</si>
  <si>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</si>
  <si>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</si>
  <si>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</si>
  <si>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</si>
  <si>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</si>
  <si>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</si>
  <si>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</si>
  <si>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</si>
  <si>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</si>
  <si>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</si>
  <si>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</si>
  <si>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</si>
  <si>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</si>
  <si>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</si>
  <si>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</si>
  <si>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</si>
  <si>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</si>
  <si>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</si>
  <si>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</si>
  <si>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</si>
  <si>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</si>
  <si>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</si>
  <si>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</si>
  <si>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</si>
  <si>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</si>
  <si>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</si>
  <si>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</si>
  <si>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</si>
  <si>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</si>
  <si>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</si>
  <si>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</si>
  <si>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</si>
  <si>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</si>
  <si>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</si>
  <si>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</si>
  <si>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</si>
  <si>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</si>
  <si>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</si>
  <si>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</si>
  <si>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</si>
  <si>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</si>
  <si>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</si>
  <si>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</si>
  <si>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</si>
  <si>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</si>
  <si>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</si>
  <si>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</si>
  <si>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</si>
  <si>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</si>
  <si>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</si>
  <si>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</si>
  <si>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</si>
  <si>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</si>
  <si>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</si>
  <si>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</si>
  <si>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</si>
  <si>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</si>
  <si>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</si>
  <si>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</si>
  <si>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</si>
  <si>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</si>
  <si>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</si>
  <si>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</si>
  <si>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</si>
  <si>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</si>
  <si>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</si>
  <si>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</si>
  <si>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</si>
  <si>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</si>
  <si>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</si>
  <si>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</si>
  <si>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</si>
  <si>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</si>
  <si>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</si>
  <si>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</si>
  <si>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</si>
  <si>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</si>
  <si>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</si>
  <si>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</si>
  <si>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</si>
  <si>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</si>
  <si>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</si>
  <si>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</si>
  <si>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</si>
  <si>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</si>
  <si>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</si>
  <si>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</si>
  <si>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</si>
  <si>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</si>
  <si>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</si>
  <si>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</si>
  <si>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</si>
  <si>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</si>
  <si>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</si>
  <si>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</si>
  <si>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</si>
  <si>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</si>
  <si>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</si>
  <si>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</si>
  <si>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</si>
  <si>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</si>
  <si>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</si>
  <si>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</si>
  <si>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</si>
  <si>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</si>
  <si>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</si>
  <si>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</si>
  <si>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</si>
  <si>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</si>
  <si>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</si>
  <si>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</si>
  <si>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</si>
  <si>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</si>
  <si>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</si>
  <si>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</si>
  <si>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</si>
  <si>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</si>
  <si>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</si>
  <si>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</si>
  <si>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</si>
  <si>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</si>
  <si>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</si>
  <si>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</si>
  <si>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</si>
  <si>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</si>
  <si>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</si>
  <si>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</si>
  <si>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</si>
  <si>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</si>
  <si>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</si>
  <si>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</si>
  <si>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</si>
  <si>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</si>
  <si>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</si>
  <si>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</si>
  <si>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</si>
  <si>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</si>
  <si>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</si>
  <si>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</si>
  <si>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</si>
  <si>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</si>
  <si>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</si>
  <si>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</si>
  <si>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</si>
  <si>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</si>
  <si>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</si>
  <si>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</si>
  <si>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</si>
  <si>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</si>
  <si>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</si>
  <si>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</si>
  <si>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</si>
  <si>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</si>
  <si>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</si>
  <si>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</si>
  <si>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</si>
  <si>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</si>
  <si>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</si>
  <si>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</si>
  <si>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</si>
  <si>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</si>
  <si>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</si>
  <si>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</si>
  <si>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</si>
  <si>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</si>
  <si>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</si>
  <si>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</si>
  <si>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</si>
  <si>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</si>
  <si>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</si>
  <si>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</si>
  <si>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</si>
  <si>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</si>
  <si>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</si>
  <si>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</si>
  <si>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</si>
  <si>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</si>
  <si>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</si>
  <si>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</si>
  <si>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</si>
  <si>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</si>
  <si>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</si>
  <si>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</si>
  <si>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</si>
  <si>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</si>
  <si>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</si>
  <si>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</si>
  <si>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</si>
  <si>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</si>
  <si>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</si>
  <si>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</si>
  <si>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</si>
  <si>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</si>
  <si>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</si>
  <si>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</si>
  <si>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</si>
  <si>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</si>
  <si>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</si>
  <si>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</si>
  <si>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</si>
  <si>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</si>
  <si>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</si>
  <si>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</si>
  <si>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</si>
  <si>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</si>
  <si>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</si>
  <si>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</si>
  <si>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</si>
  <si>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</si>
  <si>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</si>
  <si>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</si>
  <si>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</si>
  <si>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</si>
  <si>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</si>
  <si>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</si>
  <si>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</si>
  <si>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</si>
  <si>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</si>
  <si>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</si>
  <si>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</si>
  <si>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</si>
  <si>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</si>
  <si>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</si>
  <si>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</si>
  <si>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</si>
  <si>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</si>
  <si>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</si>
  <si>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</si>
  <si>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</si>
  <si>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</si>
  <si>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</si>
  <si>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</si>
  <si>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</si>
  <si>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</si>
  <si>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</si>
  <si>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</si>
  <si>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</si>
  <si>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</si>
  <si>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</si>
  <si>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</si>
  <si>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</si>
  <si>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</si>
  <si>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</si>
  <si>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</si>
  <si>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</si>
  <si>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</si>
  <si>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</si>
  <si>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</si>
  <si>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</si>
  <si>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</si>
  <si>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</si>
  <si>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</si>
  <si>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</si>
  <si>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</si>
  <si>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</si>
  <si>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</si>
  <si>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</si>
  <si>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</si>
  <si>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</si>
  <si>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</si>
  <si>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</si>
  <si>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</si>
  <si>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</si>
  <si>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</si>
  <si>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</si>
  <si>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</si>
  <si>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</si>
  <si>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</si>
  <si>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</si>
  <si>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</si>
  <si>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</si>
  <si>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</si>
  <si>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</si>
  <si>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</si>
  <si>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</si>
  <si>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</si>
  <si>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</si>
  <si>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</si>
  <si>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</si>
  <si>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</si>
  <si>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</si>
  <si>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</si>
  <si>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</si>
  <si>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</si>
  <si>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</si>
  <si>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</si>
  <si>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</si>
  <si>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</si>
  <si>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</si>
  <si>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</si>
  <si>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</si>
  <si>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</si>
  <si>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</si>
  <si>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</si>
  <si>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</si>
  <si>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</si>
  <si>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</si>
  <si>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</si>
  <si>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</si>
  <si>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</si>
  <si>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</si>
  <si>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</si>
  <si>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</si>
  <si>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</si>
  <si>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</si>
  <si>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</si>
  <si>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</si>
  <si>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</si>
  <si>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</si>
  <si>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</si>
  <si>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</si>
  <si>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</si>
  <si>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</si>
  <si>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</si>
  <si>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</si>
  <si>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</si>
  <si>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</si>
  <si>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</si>
  <si>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</si>
  <si>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</si>
  <si>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</si>
  <si>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</si>
  <si>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</si>
  <si>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</si>
  <si>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</si>
  <si>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</si>
  <si>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</si>
  <si>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</si>
  <si>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</si>
  <si>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</si>
  <si>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</si>
  <si>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</si>
  <si>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</si>
  <si>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</si>
  <si>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</si>
  <si>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</si>
  <si>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</si>
  <si>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</si>
  <si>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</si>
  <si>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</si>
  <si>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</si>
  <si>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</si>
  <si>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</si>
  <si>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</si>
  <si>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</si>
  <si>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</si>
  <si>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</si>
  <si>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</si>
  <si>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</si>
  <si>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</si>
  <si>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</si>
  <si>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</si>
  <si>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</si>
  <si>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</si>
  <si>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</si>
  <si>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</si>
  <si>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</si>
  <si>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</si>
  <si>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</si>
  <si>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</si>
  <si>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</si>
  <si>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</si>
  <si>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</si>
  <si>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</si>
  <si>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</si>
  <si>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</si>
  <si>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</si>
  <si>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</si>
  <si>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</si>
  <si>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</si>
  <si>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</si>
  <si>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</si>
  <si>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</si>
  <si>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</si>
  <si>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</si>
  <si>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</si>
  <si>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</si>
  <si>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</si>
  <si>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</si>
  <si>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</si>
  <si>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</si>
  <si>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</si>
  <si>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</si>
  <si>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</si>
  <si>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</si>
  <si>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</si>
  <si>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</si>
  <si>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</si>
  <si>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</si>
  <si>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</si>
  <si>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</si>
  <si>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</si>
  <si>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</si>
  <si>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</si>
  <si>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</si>
  <si>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</si>
  <si>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</si>
  <si>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</si>
  <si>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</si>
  <si>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</si>
  <si>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</si>
  <si>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</si>
  <si>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</si>
  <si>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</si>
  <si>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</si>
  <si>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</si>
  <si>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</si>
  <si>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</si>
  <si>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</si>
  <si>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</si>
  <si>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</si>
  <si>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</si>
  <si>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</si>
  <si>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</si>
  <si>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</si>
  <si>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</si>
  <si>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</si>
  <si>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</si>
  <si>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</si>
  <si>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</si>
  <si>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</si>
  <si>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</si>
  <si>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</si>
  <si>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</si>
  <si>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</si>
  <si>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</si>
  <si>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</si>
  <si>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</si>
  <si>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</si>
  <si>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</si>
  <si>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</si>
  <si>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</si>
  <si>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</si>
  <si>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</si>
  <si>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</si>
  <si>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</si>
  <si>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</si>
  <si>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</si>
  <si>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</si>
  <si>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</si>
  <si>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</si>
  <si>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</si>
  <si>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</si>
  <si>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</si>
  <si>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</si>
  <si>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</si>
  <si>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</si>
  <si>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</si>
  <si>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</si>
  <si>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</si>
  <si>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</si>
  <si>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</si>
  <si>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</si>
  <si>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</si>
  <si>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</si>
  <si>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</si>
  <si>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</si>
  <si>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</si>
  <si>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</si>
  <si>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</si>
  <si>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</si>
  <si>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</si>
  <si>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</si>
  <si>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</si>
  <si>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</si>
  <si>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</si>
  <si>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</si>
  <si>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</si>
  <si>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</si>
  <si>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</si>
  <si>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</si>
  <si>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</si>
  <si>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</si>
  <si>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</si>
  <si>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</si>
  <si>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</si>
  <si>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</si>
  <si>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</si>
  <si>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</si>
  <si>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</si>
  <si>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</si>
  <si>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</si>
  <si>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</si>
  <si>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</si>
  <si>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</si>
  <si>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</si>
  <si>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</si>
  <si>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</si>
  <si>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</si>
  <si>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</si>
  <si>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</si>
  <si>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</si>
  <si>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</si>
  <si>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</si>
  <si>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</si>
  <si>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</si>
  <si>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</si>
  <si>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</si>
  <si>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</si>
  <si>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</si>
  <si>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</si>
  <si>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</si>
  <si>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</si>
  <si>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</si>
  <si>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</si>
  <si>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</si>
  <si>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</si>
  <si>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</si>
  <si>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</si>
  <si>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</si>
  <si>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</si>
  <si>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</si>
  <si>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</si>
  <si>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</si>
  <si>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</si>
  <si>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</si>
  <si>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</si>
  <si>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</si>
  <si>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</si>
  <si>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</si>
  <si>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</si>
  <si>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</si>
  <si>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</si>
  <si>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</si>
  <si>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</si>
  <si>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</si>
  <si>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</si>
  <si>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</si>
  <si>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</si>
  <si>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</si>
  <si>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</si>
  <si>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</si>
  <si>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</si>
  <si>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</si>
  <si>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</si>
  <si>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</si>
  <si>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</si>
  <si>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</si>
  <si>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</si>
  <si>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</si>
  <si>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</si>
  <si>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</si>
  <si>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</si>
  <si>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</si>
  <si>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</si>
  <si>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</si>
  <si>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</si>
  <si>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</si>
  <si>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</si>
  <si>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</si>
  <si>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</si>
  <si>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</si>
  <si>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</si>
  <si>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</si>
  <si>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</si>
  <si>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</si>
  <si>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</si>
  <si>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</si>
  <si>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</si>
  <si>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</si>
  <si>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</si>
  <si>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</si>
  <si>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</si>
  <si>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</si>
  <si>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</si>
  <si>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</si>
  <si>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</si>
  <si>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</si>
  <si>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</si>
  <si>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</si>
  <si>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</si>
  <si>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</si>
  <si>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</si>
  <si>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</si>
  <si>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</si>
  <si>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</si>
  <si>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</si>
  <si>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</si>
  <si>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</si>
  <si>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</si>
  <si>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</si>
  <si>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</si>
  <si>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</si>
  <si>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</si>
  <si>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</si>
  <si>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</si>
  <si>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</si>
  <si>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</si>
  <si>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</si>
  <si>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</si>
  <si>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</si>
  <si>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</si>
  <si>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</si>
  <si>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</si>
  <si>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</si>
  <si>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</si>
  <si>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</si>
  <si>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</si>
  <si>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</si>
  <si>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</si>
  <si>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</si>
  <si>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</si>
  <si>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</si>
  <si>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</si>
  <si>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</si>
  <si>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</si>
  <si>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</si>
  <si>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</si>
  <si>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</si>
  <si>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</si>
  <si>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</si>
  <si>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</si>
  <si>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</si>
  <si>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</si>
  <si>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</si>
  <si>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</si>
  <si>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</si>
  <si>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</si>
  <si>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</si>
  <si>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</si>
  <si>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</si>
  <si>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</si>
  <si>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</si>
  <si>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</si>
  <si>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</si>
  <si>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</si>
  <si>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</si>
  <si>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</si>
  <si>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</si>
  <si>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</si>
  <si>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</si>
  <si>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</si>
  <si>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</si>
  <si>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</si>
  <si>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</si>
  <si>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</si>
  <si>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</si>
  <si>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</si>
  <si>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</si>
  <si>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</si>
  <si>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</si>
  <si>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</si>
  <si>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</si>
  <si>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</si>
  <si>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</si>
  <si>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</si>
  <si>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</si>
  <si>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</si>
  <si>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</si>
  <si>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</si>
  <si>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</si>
  <si>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</si>
  <si>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</si>
  <si>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</si>
  <si>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</si>
  <si>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</si>
  <si>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</si>
  <si>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</si>
  <si>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</si>
  <si>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</si>
  <si>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</si>
  <si>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</si>
  <si>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</si>
  <si>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</si>
  <si>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</si>
  <si>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</si>
  <si>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</si>
  <si>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</si>
  <si>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</si>
  <si>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</si>
  <si>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</si>
  <si>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</si>
  <si>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</si>
  <si>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</si>
  <si>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</si>
  <si>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</si>
  <si>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</si>
  <si>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</si>
  <si>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</si>
  <si>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</si>
  <si>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</si>
  <si>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</si>
  <si>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</si>
  <si>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</si>
  <si>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</si>
  <si>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</si>
  <si>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</si>
  <si>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</si>
  <si>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</si>
  <si>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</si>
  <si>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</si>
  <si>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</si>
  <si>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</si>
  <si>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</si>
  <si>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</si>
  <si>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</si>
  <si>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</si>
  <si>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</si>
  <si>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</si>
  <si>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</si>
  <si>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</si>
  <si>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</si>
  <si>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</si>
  <si>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</si>
  <si>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</si>
  <si>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</si>
  <si>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</si>
  <si>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</si>
  <si>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</si>
  <si>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</si>
  <si>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</si>
  <si>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</si>
  <si>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</si>
  <si>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</si>
  <si>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</si>
  <si>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</si>
  <si>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</si>
  <si>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</si>
  <si>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</si>
  <si>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</si>
  <si>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</si>
  <si>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</si>
  <si>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</si>
  <si>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</si>
  <si>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</si>
  <si>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</si>
  <si>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</si>
  <si>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</si>
  <si>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</si>
  <si>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</si>
  <si>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</si>
  <si>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</si>
  <si>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</si>
  <si>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</si>
  <si>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</si>
  <si>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</si>
  <si>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</si>
  <si>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</si>
  <si>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</si>
  <si>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</si>
  <si>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</si>
  <si>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</si>
  <si>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</si>
  <si>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</si>
  <si>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</si>
  <si>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</si>
  <si>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</si>
  <si>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</si>
  <si>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</si>
  <si>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</si>
  <si>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</si>
  <si>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</si>
  <si>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</si>
  <si>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</si>
  <si>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</si>
  <si>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</si>
  <si>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</si>
  <si>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</si>
  <si>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</si>
  <si>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</si>
  <si>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</si>
  <si>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</si>
  <si>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</si>
  <si>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</si>
  <si>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</si>
  <si>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</si>
  <si>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</si>
  <si>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</si>
  <si>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</si>
  <si>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</si>
  <si>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</si>
  <si>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</si>
  <si>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</si>
  <si>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</si>
  <si>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</si>
  <si>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</si>
  <si>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</si>
  <si>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</si>
  <si>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</si>
  <si>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</si>
  <si>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</si>
  <si>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</si>
  <si>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</si>
  <si>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</si>
  <si>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</si>
  <si>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</si>
  <si>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</si>
  <si>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</si>
  <si>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</si>
  <si>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</si>
  <si>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</si>
  <si>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</si>
  <si>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</si>
  <si>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</si>
  <si>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</si>
  <si>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</si>
  <si>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</si>
  <si>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</si>
  <si>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</si>
  <si>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</si>
  <si>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</si>
  <si>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</si>
  <si>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</si>
  <si>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</si>
  <si>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</si>
  <si>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</si>
  <si>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</si>
  <si>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</si>
  <si>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</si>
  <si>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</si>
  <si>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</si>
  <si>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</si>
  <si>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</si>
  <si>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</si>
  <si>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</si>
  <si>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</si>
  <si>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</si>
  <si>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</si>
  <si>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</si>
  <si>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</si>
  <si>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</si>
  <si>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</si>
  <si>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</si>
  <si>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</si>
  <si>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</si>
  <si>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</si>
  <si>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</si>
  <si>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</si>
  <si>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</si>
  <si>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</si>
  <si>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</si>
  <si>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</si>
  <si>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</si>
  <si>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</si>
  <si>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</si>
  <si>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</si>
  <si>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</si>
  <si>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</si>
  <si>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</si>
  <si>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</si>
  <si>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</si>
  <si>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</si>
  <si>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</si>
  <si>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</si>
  <si>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</si>
  <si>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</si>
  <si>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</si>
  <si>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</si>
  <si>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</si>
  <si>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</si>
  <si>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</si>
  <si>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</si>
  <si>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</si>
  <si>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</si>
  <si>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</si>
  <si>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</si>
  <si>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</si>
  <si>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</si>
  <si>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</si>
  <si>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</si>
  <si>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</si>
  <si>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</si>
  <si>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</si>
  <si>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</si>
  <si>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</si>
  <si>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</si>
  <si>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</si>
  <si>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</si>
  <si>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</si>
  <si>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</si>
  <si>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</si>
  <si>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</si>
  <si>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</si>
  <si>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</si>
  <si>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</si>
  <si>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</si>
  <si>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</si>
  <si>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</si>
  <si>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</si>
  <si>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</si>
  <si>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</si>
  <si>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</si>
  <si>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</si>
  <si>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</si>
  <si>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</si>
  <si>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</si>
  <si>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</si>
  <si>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</si>
  <si>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</si>
  <si>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</si>
  <si>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</si>
  <si>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</si>
  <si>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</si>
  <si>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</si>
  <si>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</si>
  <si>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</si>
  <si>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</si>
  <si>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</si>
  <si>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</si>
  <si>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</si>
  <si>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</si>
  <si>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</si>
  <si>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</si>
  <si>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</si>
  <si>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</si>
  <si>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</si>
  <si>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</si>
  <si>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</si>
  <si>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</si>
  <si>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</si>
  <si>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</si>
  <si>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</si>
  <si>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</si>
  <si>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</si>
  <si>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</si>
  <si>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</si>
  <si>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</si>
  <si>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</si>
  <si>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</si>
  <si>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</si>
  <si>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</si>
  <si>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</si>
  <si>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</si>
  <si>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</si>
  <si>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</si>
  <si>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</si>
  <si>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</si>
  <si>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</si>
  <si>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</si>
  <si>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</si>
  <si>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</si>
  <si>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</si>
  <si>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</si>
  <si>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</si>
  <si>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</si>
  <si>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</si>
  <si>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</si>
  <si>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</si>
  <si>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</si>
  <si>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</si>
  <si>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</si>
  <si>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</si>
  <si>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</si>
  <si>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</si>
  <si>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</si>
  <si>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</si>
  <si>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</si>
  <si>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</si>
  <si>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</si>
  <si>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</si>
  <si>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</si>
  <si>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</si>
  <si>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</si>
  <si>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</si>
  <si>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</si>
  <si>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</si>
  <si>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</si>
  <si>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</si>
  <si>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</si>
  <si>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</si>
  <si>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</si>
  <si>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</si>
  <si>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</si>
  <si>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</si>
  <si>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</si>
  <si>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</si>
  <si>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</si>
  <si>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</si>
  <si>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</si>
  <si>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</si>
  <si>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</si>
  <si>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</si>
  <si>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</si>
  <si>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</si>
  <si>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</si>
  <si>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</si>
  <si>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</si>
  <si>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</si>
  <si>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</si>
  <si>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</si>
  <si>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</si>
  <si>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</si>
  <si>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</si>
  <si>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</si>
  <si>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</si>
  <si>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</si>
  <si>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</si>
  <si>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</si>
  <si>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</si>
  <si>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</si>
  <si>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</si>
  <si>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</si>
  <si>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</si>
  <si>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</si>
  <si>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</si>
  <si>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</si>
  <si>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</si>
  <si>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</si>
  <si>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</si>
  <si>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</si>
  <si>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</si>
  <si>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</si>
  <si>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</si>
  <si>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</si>
  <si>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</si>
  <si>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</si>
  <si>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</si>
  <si>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</si>
  <si>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</si>
  <si>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</si>
  <si>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</si>
  <si>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</si>
  <si>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</si>
  <si>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</si>
  <si>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</si>
  <si>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</si>
  <si>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</si>
  <si>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</si>
  <si>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</si>
  <si>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</si>
  <si>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</si>
  <si>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</si>
  <si>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</si>
  <si>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</si>
  <si>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</si>
  <si>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</si>
  <si>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</si>
  <si>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</si>
  <si>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</si>
  <si>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</si>
  <si>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</si>
  <si>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</si>
  <si>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</si>
  <si>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</si>
  <si>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</si>
  <si>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</si>
  <si>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</si>
  <si>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</si>
  <si>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</si>
  <si>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</si>
  <si>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</si>
  <si>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</si>
  <si>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</si>
  <si>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</si>
  <si>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</si>
  <si>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</si>
  <si>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</si>
  <si>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</si>
  <si>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</si>
  <si>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</si>
  <si>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</si>
  <si>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</si>
  <si>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</si>
  <si>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</si>
  <si>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</si>
  <si>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</si>
  <si>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</si>
  <si>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</si>
  <si>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</si>
  <si>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</si>
  <si>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</si>
  <si>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</si>
  <si>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</si>
  <si>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</si>
  <si>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</si>
  <si>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</si>
  <si>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</si>
  <si>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</si>
  <si>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</si>
  <si>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</si>
  <si>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</si>
  <si>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</si>
  <si>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</si>
  <si>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</si>
  <si>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</si>
  <si>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</si>
  <si>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</si>
  <si>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</si>
  <si>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</si>
  <si>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</si>
  <si>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</si>
  <si>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</si>
  <si>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</si>
  <si>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</si>
  <si>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</si>
  <si>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</si>
  <si>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</si>
  <si>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</si>
  <si>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</si>
  <si>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</si>
  <si>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</si>
  <si>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</si>
  <si>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</si>
  <si>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</si>
  <si>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</si>
  <si>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</si>
  <si>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</si>
  <si>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</si>
  <si>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</si>
  <si>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</si>
  <si>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</si>
  <si>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</si>
  <si>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</si>
  <si>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</si>
  <si>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</si>
  <si>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</si>
  <si>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</si>
  <si>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</si>
  <si>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</si>
  <si>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</si>
  <si>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</si>
  <si>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</si>
  <si>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</si>
  <si>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</si>
  <si>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</si>
  <si>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</si>
  <si>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</si>
  <si>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</si>
  <si>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</si>
  <si>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</si>
  <si>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</si>
  <si>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</si>
  <si>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</si>
  <si>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</si>
  <si>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</si>
  <si>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</si>
  <si>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</si>
  <si>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</si>
  <si>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</si>
  <si>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</si>
  <si>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</si>
  <si>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</si>
  <si>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</si>
  <si>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</si>
  <si>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</si>
  <si>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</si>
  <si>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</si>
  <si>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</si>
  <si>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</si>
  <si>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</si>
  <si>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</si>
  <si>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</si>
  <si>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</si>
  <si>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</si>
  <si>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</si>
  <si>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</si>
  <si>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</si>
  <si>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</si>
  <si>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</si>
  <si>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</si>
  <si>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</si>
  <si>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</si>
  <si>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</si>
  <si>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</si>
  <si>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</si>
  <si>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</si>
  <si>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</si>
  <si>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</si>
  <si>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</si>
  <si>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</si>
  <si>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</si>
  <si>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</si>
  <si>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</si>
  <si>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</si>
  <si>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</si>
  <si>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</si>
  <si>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</si>
  <si>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</si>
  <si>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</si>
  <si>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</si>
  <si>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</si>
  <si>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</si>
  <si>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</si>
  <si>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</si>
  <si>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</si>
  <si>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</si>
  <si>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</si>
  <si>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</si>
  <si>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</si>
  <si>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</si>
  <si>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</si>
  <si>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</si>
  <si>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</si>
  <si>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</si>
  <si>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</si>
  <si>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</si>
  <si>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</si>
  <si>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</si>
  <si>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</si>
  <si>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</si>
  <si>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</si>
  <si>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</si>
  <si>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</si>
  <si>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</si>
  <si>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</si>
  <si>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</si>
  <si>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</si>
  <si>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</si>
  <si>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</si>
  <si>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</si>
  <si>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</si>
  <si>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</si>
  <si>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</si>
  <si>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</si>
  <si>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</si>
  <si>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</si>
  <si>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</si>
  <si>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</si>
  <si>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</si>
  <si>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</si>
  <si>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</si>
  <si>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</si>
  <si>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</si>
  <si>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</si>
  <si>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</si>
  <si>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</si>
  <si>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</si>
  <si>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</si>
  <si>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</si>
  <si>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</si>
  <si>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</si>
  <si>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</si>
  <si>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</si>
  <si>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</si>
  <si>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</si>
  <si>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</si>
  <si>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</si>
  <si>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</si>
  <si>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</si>
  <si>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</si>
  <si>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</si>
  <si>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</si>
  <si>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</si>
  <si>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</si>
  <si>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</si>
  <si>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</si>
  <si>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</si>
  <si>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</si>
  <si>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</si>
  <si>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</si>
  <si>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</si>
  <si>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</si>
  <si>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</si>
  <si>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</si>
  <si>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</si>
  <si>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</si>
  <si>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</si>
  <si>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</si>
  <si>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</si>
  <si>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</si>
  <si>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</si>
  <si>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</si>
  <si>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</si>
  <si>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</si>
  <si>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</si>
  <si>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</si>
  <si>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</si>
  <si>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</si>
  <si>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</si>
  <si>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</si>
  <si>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</si>
  <si>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</si>
  <si>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</si>
  <si>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</si>
  <si>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</si>
  <si>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</si>
  <si>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</si>
  <si>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</si>
  <si>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</si>
  <si>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</si>
  <si>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</si>
  <si>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</si>
  <si>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</si>
  <si>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</si>
  <si>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</si>
  <si>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</si>
  <si>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</si>
  <si>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</si>
  <si>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</si>
  <si>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</si>
  <si>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</si>
  <si>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</si>
  <si>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</si>
  <si>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</si>
  <si>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</si>
  <si>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</si>
  <si>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</si>
  <si>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</si>
  <si>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</si>
  <si>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</si>
  <si>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</si>
  <si>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</si>
  <si>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</si>
  <si>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</si>
  <si>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</si>
  <si>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</si>
  <si>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</si>
  <si>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</si>
  <si>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</si>
  <si>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</si>
  <si>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</si>
  <si>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</si>
  <si>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</si>
  <si>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</si>
  <si>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</si>
  <si>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</si>
  <si>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</si>
  <si>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</si>
  <si>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</si>
  <si>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</si>
  <si>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</si>
  <si>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</si>
  <si>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</si>
  <si>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</si>
  <si>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</si>
  <si>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</si>
  <si>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</si>
  <si>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</si>
  <si>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</si>
  <si>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</si>
  <si>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</si>
  <si>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</si>
  <si>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</si>
  <si>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</si>
  <si>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</si>
  <si>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</si>
  <si>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</si>
  <si>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</si>
  <si>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</si>
  <si>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</si>
  <si>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</si>
  <si>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</si>
  <si>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</si>
  <si>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</si>
  <si>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</si>
  <si>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</si>
  <si>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</si>
  <si>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</si>
  <si>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</si>
  <si>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</si>
  <si>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</si>
  <si>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</si>
  <si>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</si>
  <si>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</si>
  <si>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</si>
  <si>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</si>
  <si>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</si>
  <si>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</si>
  <si>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</si>
  <si>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</si>
  <si>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</si>
  <si>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</si>
  <si>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</si>
  <si>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</si>
  <si>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</si>
  <si>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</si>
  <si>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</si>
  <si>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</si>
  <si>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</si>
  <si>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</si>
  <si>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</si>
  <si>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</si>
  <si>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</si>
  <si>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</si>
  <si>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</si>
  <si>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</si>
  <si>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</si>
  <si>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</si>
  <si>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</si>
  <si>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</si>
  <si>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</si>
  <si>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</si>
  <si>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</si>
  <si>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</si>
  <si>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</si>
  <si>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</si>
  <si>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</si>
  <si>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</si>
  <si>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</si>
  <si>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</si>
  <si>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</si>
  <si>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</si>
  <si>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</si>
  <si>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</si>
  <si>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</si>
  <si>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</si>
  <si>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</si>
  <si>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</si>
  <si>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</si>
  <si>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</si>
  <si>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</si>
  <si>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</si>
  <si>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</si>
  <si>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</si>
  <si>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</si>
  <si>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</si>
  <si>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</si>
  <si>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</si>
  <si>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</si>
  <si>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</si>
  <si>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</si>
  <si>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</si>
  <si>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</si>
  <si>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</si>
  <si>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</si>
  <si>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</si>
  <si>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</si>
  <si>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</si>
  <si>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</si>
  <si>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</si>
  <si>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</si>
  <si>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</si>
  <si>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</si>
  <si>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</si>
  <si>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</si>
  <si>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</si>
  <si>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</si>
  <si>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</si>
  <si>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</si>
  <si>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</si>
  <si>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</si>
  <si>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</si>
  <si>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</si>
  <si>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</si>
  <si>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</si>
  <si>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</si>
  <si>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</si>
  <si>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</si>
  <si>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</si>
  <si>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</si>
  <si>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</si>
  <si>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</si>
  <si>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</si>
  <si>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</si>
  <si>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</si>
  <si>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</si>
  <si>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</si>
  <si>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</si>
  <si>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</si>
  <si>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</si>
  <si>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</si>
  <si>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</si>
  <si>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</si>
  <si>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</si>
  <si>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</si>
  <si>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</si>
  <si>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</si>
  <si>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</si>
  <si>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</si>
  <si>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</si>
  <si>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</si>
  <si>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</si>
  <si>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</si>
  <si>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</si>
  <si>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</si>
  <si>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</si>
  <si>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</si>
  <si>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</si>
  <si>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</si>
  <si>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</si>
  <si>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</si>
  <si>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</si>
  <si>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</si>
  <si>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</si>
  <si>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</si>
  <si>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</si>
  <si>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</si>
  <si>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</si>
  <si>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</si>
  <si>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</si>
  <si>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</si>
  <si>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</si>
  <si>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</si>
  <si>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</si>
  <si>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</si>
  <si>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</si>
  <si>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</si>
  <si>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</si>
  <si>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</si>
  <si>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</si>
  <si>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</si>
  <si>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</si>
  <si>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</si>
  <si>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</si>
  <si>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</si>
  <si>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</si>
  <si>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</si>
  <si>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</si>
  <si>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</si>
  <si>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</si>
  <si>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</si>
  <si>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</si>
  <si>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</si>
  <si>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</si>
  <si>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</si>
  <si>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</si>
  <si>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</si>
  <si>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</si>
  <si>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</si>
  <si>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</si>
  <si>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</si>
  <si>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</si>
  <si>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</si>
  <si>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</si>
  <si>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</si>
  <si>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</si>
  <si>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</si>
  <si>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</si>
  <si>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</si>
  <si>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</si>
  <si>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</si>
  <si>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</si>
  <si>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</si>
  <si>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</si>
  <si>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</si>
  <si>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</si>
  <si>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</si>
  <si>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</si>
  <si>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</si>
  <si>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</si>
  <si>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</si>
  <si>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</si>
  <si>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</si>
  <si>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</si>
  <si>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</si>
  <si>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</si>
  <si>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</si>
  <si>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</si>
  <si>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</si>
  <si>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</si>
  <si>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</si>
  <si>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</si>
  <si>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</si>
  <si>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</si>
  <si>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</si>
  <si>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</si>
  <si>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</si>
  <si>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</si>
  <si>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</si>
  <si>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</si>
  <si>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</si>
  <si>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</si>
  <si>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</si>
  <si>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</si>
  <si>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</si>
  <si>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</si>
  <si>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</si>
  <si>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</si>
  <si>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</si>
  <si>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</si>
  <si>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</si>
  <si>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</si>
  <si>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</si>
  <si>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</si>
  <si>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</si>
  <si>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</si>
  <si>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</si>
  <si>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</si>
  <si>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</si>
  <si>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</si>
  <si>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</si>
  <si>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</si>
  <si>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</si>
  <si>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</si>
  <si>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</si>
  <si>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</si>
  <si>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</si>
  <si>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</si>
  <si>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</si>
  <si>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</si>
  <si>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</si>
  <si>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</si>
  <si>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</si>
  <si>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</si>
  <si>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</si>
  <si>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</si>
  <si>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</si>
  <si>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</si>
  <si>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</si>
  <si>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</si>
  <si>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</si>
  <si>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</si>
  <si>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</si>
  <si>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</si>
  <si>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</si>
  <si>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</si>
  <si>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</si>
  <si>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</si>
  <si>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</si>
  <si>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</si>
  <si>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</si>
  <si>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</si>
  <si>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</si>
  <si>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</si>
  <si>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</si>
  <si>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</si>
  <si>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</si>
  <si>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</si>
  <si>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</si>
  <si>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</si>
  <si>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</si>
  <si>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</si>
  <si>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</si>
  <si>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</si>
  <si>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</si>
  <si>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</si>
  <si>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</si>
  <si>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</si>
  <si>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</si>
  <si>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</si>
  <si>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</si>
  <si>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</si>
  <si>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</si>
  <si>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</si>
  <si>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</si>
  <si>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</si>
  <si>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</si>
  <si>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</si>
  <si>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</si>
  <si>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</si>
  <si>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</si>
  <si>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</si>
  <si>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</si>
  <si>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</si>
  <si>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</si>
  <si>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</si>
  <si>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</si>
  <si>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</si>
  <si>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</si>
  <si>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</si>
  <si>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</si>
  <si>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</si>
  <si>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</si>
  <si>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</si>
  <si>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</si>
  <si>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</si>
  <si>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</si>
  <si>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</si>
  <si>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</si>
  <si>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</si>
  <si>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</si>
  <si>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</si>
  <si>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</si>
  <si>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</si>
  <si>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</si>
  <si>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</si>
  <si>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</si>
  <si>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</si>
  <si>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</si>
  <si>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</si>
  <si>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</si>
  <si>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</si>
  <si>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</si>
  <si>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</si>
  <si>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</si>
  <si>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</si>
  <si>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</si>
  <si>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</si>
  <si>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</si>
  <si>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</si>
  <si>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</si>
  <si>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</si>
  <si>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</si>
  <si>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</si>
  <si>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</si>
  <si>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</si>
  <si>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</si>
  <si>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</si>
  <si>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</si>
  <si>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</si>
  <si>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</si>
  <si>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</si>
  <si>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</si>
  <si>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</si>
  <si>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</si>
  <si>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</si>
  <si>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</si>
  <si>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</si>
  <si>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</si>
  <si>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</si>
  <si>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</si>
  <si>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</si>
  <si>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</si>
  <si>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</si>
  <si>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</si>
  <si>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</si>
  <si>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</si>
  <si>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</si>
  <si>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</si>
  <si>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</si>
  <si>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</si>
  <si>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</si>
  <si>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</si>
  <si>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</si>
  <si>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</si>
  <si>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</si>
  <si>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</si>
  <si>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</si>
  <si>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</si>
  <si>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</si>
  <si>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</si>
  <si>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</si>
  <si>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</si>
  <si>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</si>
  <si>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</si>
  <si>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</si>
  <si>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</si>
  <si>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</si>
  <si>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</si>
  <si>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</si>
  <si>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</si>
  <si>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</si>
  <si>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</si>
  <si>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</si>
  <si>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</si>
  <si>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</si>
  <si>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</si>
  <si>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</si>
  <si>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</si>
  <si>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</si>
  <si>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</si>
  <si>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</si>
  <si>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</si>
  <si>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</si>
  <si>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</si>
  <si>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</si>
  <si>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</si>
  <si>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</si>
  <si>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</si>
  <si>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</si>
  <si>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</si>
  <si>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</si>
  <si>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</si>
  <si>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</si>
  <si>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</si>
  <si>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</si>
  <si>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</si>
  <si>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</si>
  <si>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</si>
  <si>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</si>
  <si>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</si>
  <si>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</si>
  <si>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</si>
  <si>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</si>
  <si>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</si>
  <si>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</si>
  <si>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</si>
  <si>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</si>
  <si>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</si>
  <si>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</si>
  <si>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</si>
  <si>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</si>
  <si>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</si>
  <si>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</si>
  <si>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</si>
  <si>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</si>
  <si>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</si>
  <si>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</si>
  <si>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</si>
  <si>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</si>
  <si>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</si>
  <si>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</si>
  <si>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</si>
  <si>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</si>
  <si>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</si>
  <si>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</si>
  <si>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</si>
  <si>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</si>
  <si>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</si>
  <si>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</si>
  <si>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</si>
  <si>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</si>
  <si>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</si>
  <si>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</si>
  <si>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</si>
  <si>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</si>
  <si>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</si>
  <si>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</si>
  <si>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</si>
  <si>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</si>
  <si>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</si>
  <si>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</si>
  <si>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</si>
  <si>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</si>
  <si>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</si>
  <si>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</si>
  <si>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</si>
  <si>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</si>
  <si>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</si>
  <si>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</si>
  <si>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</si>
  <si>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</si>
  <si>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</si>
  <si>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</si>
  <si>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</si>
  <si>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</si>
  <si>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</si>
  <si>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</si>
  <si>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</si>
  <si>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</si>
  <si>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</si>
  <si>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</si>
  <si>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</si>
  <si>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</si>
  <si>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</si>
  <si>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</si>
  <si>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</si>
  <si>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</si>
  <si>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</si>
  <si>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</si>
  <si>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</si>
  <si>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</si>
  <si>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</si>
  <si>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</si>
  <si>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</si>
  <si>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</si>
  <si>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</si>
  <si>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</si>
  <si>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</si>
  <si>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</si>
  <si>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</si>
  <si>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</si>
  <si>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</si>
  <si>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</si>
  <si>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</si>
  <si>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</si>
  <si>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</si>
  <si>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</si>
  <si>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</si>
  <si>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</si>
  <si>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</si>
  <si>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</si>
  <si>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</si>
  <si>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</si>
  <si>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</si>
  <si>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</si>
  <si>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</si>
  <si>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</si>
  <si>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</si>
  <si>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</si>
  <si>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</si>
  <si>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</si>
  <si>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</si>
  <si>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</si>
  <si>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</si>
  <si>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</si>
  <si>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</si>
  <si>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</si>
  <si>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</si>
  <si>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</si>
  <si>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</si>
  <si>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</si>
  <si>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</si>
  <si>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</si>
  <si>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</si>
  <si>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</si>
  <si>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</si>
  <si>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</si>
  <si>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</si>
  <si>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</si>
  <si>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</si>
  <si>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</si>
  <si>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</si>
  <si>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</si>
  <si>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</si>
  <si>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</si>
  <si>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</si>
  <si>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</si>
  <si>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</si>
  <si>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</si>
  <si>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</si>
  <si>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</si>
  <si>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</si>
  <si>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</si>
  <si>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</si>
  <si>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</si>
  <si>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</si>
  <si>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</si>
  <si>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</si>
  <si>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</si>
  <si>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</si>
  <si>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</si>
  <si>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</si>
  <si>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</si>
  <si>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</si>
  <si>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</si>
  <si>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</si>
  <si>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</si>
  <si>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</si>
  <si>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</si>
  <si>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</si>
  <si>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</si>
  <si>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</si>
  <si>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</si>
  <si>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</si>
  <si>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</si>
  <si>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</si>
  <si>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</si>
  <si>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</si>
  <si>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</si>
  <si>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</si>
  <si>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</si>
  <si>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</si>
  <si>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</si>
  <si>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</si>
  <si>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</si>
  <si>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</si>
  <si>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</si>
  <si>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</si>
  <si>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</si>
  <si>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</si>
  <si>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</si>
  <si>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</si>
  <si>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</si>
  <si>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</si>
  <si>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</si>
  <si>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</si>
  <si>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</si>
  <si>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</si>
  <si>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</si>
  <si>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</si>
  <si>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</si>
  <si>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</si>
  <si>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</si>
  <si>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</si>
  <si>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</si>
  <si>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</si>
  <si>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</si>
  <si>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</si>
  <si>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</si>
  <si>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</si>
  <si>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</si>
  <si>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</si>
  <si>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</si>
  <si>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</si>
  <si>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</si>
  <si>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</si>
  <si>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</si>
  <si>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</si>
  <si>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</si>
  <si>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</si>
  <si>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</si>
  <si>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</si>
  <si>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</si>
  <si>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</si>
  <si>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</si>
  <si>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</si>
  <si>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</si>
  <si>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</si>
  <si>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</si>
  <si>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</si>
  <si>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</si>
  <si>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</si>
  <si>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</si>
  <si>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</si>
  <si>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</si>
  <si>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</si>
  <si>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</si>
  <si>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</si>
  <si>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</si>
  <si>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</si>
  <si>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</si>
  <si>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</si>
  <si>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</si>
  <si>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</si>
  <si>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</si>
  <si>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</si>
  <si>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</si>
  <si>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</si>
  <si>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</si>
  <si>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</si>
  <si>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</si>
  <si>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</si>
  <si>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</si>
  <si>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</si>
  <si>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</si>
  <si>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</si>
  <si>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</si>
  <si>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</si>
  <si>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</si>
  <si>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</si>
  <si>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</si>
  <si>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</si>
  <si>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</si>
  <si>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</si>
  <si>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</si>
  <si>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</si>
  <si>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</si>
  <si>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</si>
  <si>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</si>
  <si>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</si>
  <si>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</si>
  <si>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</si>
  <si>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</si>
  <si>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</si>
  <si>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</si>
  <si>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</si>
  <si>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</si>
  <si>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</si>
  <si>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</si>
  <si>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</si>
  <si>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</si>
  <si>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</si>
  <si>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</si>
  <si>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</si>
  <si>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</si>
  <si>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</si>
  <si>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</si>
  <si>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</si>
  <si>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</si>
  <si>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</si>
  <si>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</si>
  <si>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</si>
  <si>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</si>
  <si>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</si>
  <si>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</si>
  <si>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</si>
  <si>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</si>
  <si>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</si>
  <si>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</si>
  <si>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</si>
  <si>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</si>
  <si>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</si>
  <si>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</si>
  <si>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</si>
  <si>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</si>
  <si>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</si>
  <si>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</si>
  <si>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</si>
  <si>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</si>
  <si>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</si>
  <si>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</si>
  <si>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</si>
  <si>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</si>
  <si>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</si>
  <si>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</si>
  <si>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</si>
  <si>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</si>
  <si>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</si>
  <si>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</si>
  <si>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</si>
  <si>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</si>
  <si>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</si>
  <si>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</si>
  <si>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</si>
  <si>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</si>
  <si>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</si>
  <si>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</si>
  <si>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</si>
  <si>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</si>
  <si>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</si>
  <si>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</si>
  <si>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</si>
  <si>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</si>
  <si>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</si>
  <si>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</si>
  <si>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</si>
  <si>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</si>
  <si>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</si>
  <si>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</si>
  <si>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</si>
  <si>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</si>
  <si>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</si>
  <si>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</si>
  <si>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</si>
  <si>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</si>
  <si>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</si>
  <si>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</si>
  <si>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</si>
  <si>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</si>
  <si>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</si>
  <si>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</si>
  <si>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</si>
  <si>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</si>
  <si>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</si>
  <si>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</si>
  <si>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</si>
  <si>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</si>
  <si>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</si>
  <si>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</si>
  <si>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</si>
  <si>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</si>
  <si>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</si>
  <si>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</si>
  <si>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</si>
  <si>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</si>
  <si>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</si>
  <si>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</si>
  <si>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</si>
  <si>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</si>
  <si>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</si>
  <si>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</si>
  <si>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</si>
  <si>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</si>
  <si>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</si>
  <si>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</si>
  <si>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</si>
  <si>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</si>
  <si>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</si>
  <si>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</si>
  <si>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</si>
  <si>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</si>
  <si>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</si>
  <si>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</si>
  <si>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</si>
  <si>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</si>
  <si>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</si>
  <si>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</si>
  <si>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</si>
  <si>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</si>
  <si>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</si>
  <si>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</si>
  <si>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</si>
  <si>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</si>
  <si>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</si>
  <si>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</si>
  <si>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</si>
  <si>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</si>
  <si>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</si>
  <si>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</si>
  <si>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</si>
  <si>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</si>
  <si>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</si>
  <si>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</si>
  <si>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</si>
  <si>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</si>
  <si>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</si>
  <si>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</si>
  <si>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</si>
  <si>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</si>
  <si>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</si>
  <si>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</si>
  <si>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</si>
  <si>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</si>
  <si>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</si>
  <si>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</si>
  <si>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</si>
  <si>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</si>
  <si>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</si>
  <si>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</si>
  <si>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</si>
  <si>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</si>
  <si>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</si>
  <si>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</si>
  <si>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</si>
  <si>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</si>
  <si>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</si>
  <si>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</si>
  <si>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</si>
  <si>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</si>
  <si>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</si>
  <si>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</si>
  <si>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</si>
  <si>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</si>
  <si>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</si>
  <si>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</si>
  <si>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</si>
  <si>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</si>
  <si>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</si>
  <si>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</si>
  <si>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</si>
  <si>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</si>
  <si>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</si>
  <si>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</si>
  <si>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</si>
  <si>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</si>
  <si>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</si>
  <si>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</si>
  <si>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</si>
  <si>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</si>
  <si>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</si>
  <si>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</si>
  <si>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</si>
  <si>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</si>
  <si>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</si>
  <si>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</si>
  <si>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</si>
  <si>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</si>
  <si>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</si>
  <si>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</si>
  <si>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</si>
  <si>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</si>
  <si>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</si>
  <si>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</si>
  <si>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</si>
  <si>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</si>
  <si>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</si>
  <si>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</si>
  <si>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</si>
  <si>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</si>
  <si>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</si>
  <si>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</si>
  <si>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</si>
  <si>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</si>
  <si>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</si>
  <si>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</si>
  <si>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</si>
  <si>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</si>
  <si>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</si>
  <si>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</si>
  <si>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</si>
  <si>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</si>
  <si>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</si>
  <si>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</si>
  <si>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</si>
  <si>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</si>
  <si>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</si>
  <si>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</si>
  <si>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</si>
  <si>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</si>
  <si>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</si>
  <si>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</si>
  <si>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</si>
  <si>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</si>
  <si>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</si>
  <si>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</si>
  <si>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</si>
  <si>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</si>
  <si>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</si>
  <si>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</si>
  <si>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</si>
  <si>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</si>
  <si>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</si>
  <si>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</si>
  <si>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</si>
  <si>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</si>
  <si>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</si>
  <si>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</si>
  <si>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</si>
  <si>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</si>
  <si>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</si>
  <si>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</si>
  <si>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</si>
  <si>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</si>
  <si>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</si>
  <si>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</si>
  <si>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</si>
  <si>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</si>
  <si>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</si>
  <si>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</si>
  <si>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</si>
  <si>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</si>
  <si>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</si>
  <si>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</si>
  <si>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</si>
  <si>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</si>
  <si>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</si>
  <si>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</si>
  <si>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</si>
  <si>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</si>
  <si>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</si>
  <si>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</si>
  <si>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</si>
  <si>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</si>
  <si>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</si>
  <si>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</si>
  <si>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</si>
  <si>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</si>
  <si>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</si>
  <si>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</si>
  <si>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</si>
  <si>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</si>
  <si>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</si>
  <si>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</si>
  <si>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</si>
  <si>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</si>
  <si>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</si>
  <si>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</si>
  <si>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</si>
  <si>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</si>
  <si>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</si>
  <si>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</si>
  <si>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</si>
  <si>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</si>
  <si>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</si>
  <si>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</si>
  <si>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</si>
  <si>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</si>
  <si>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</si>
  <si>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</si>
  <si>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</si>
  <si>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</si>
  <si>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</si>
  <si>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</si>
  <si>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</si>
  <si>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</si>
  <si>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</si>
  <si>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</si>
  <si>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</si>
  <si>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</si>
  <si>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</si>
  <si>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</si>
  <si>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</si>
  <si>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</si>
  <si>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</si>
  <si>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</si>
  <si>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</si>
  <si>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</si>
  <si>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</si>
  <si>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</si>
  <si>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</si>
  <si>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</si>
  <si>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</si>
  <si>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</si>
  <si>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</si>
  <si>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</si>
  <si>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</si>
  <si>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</si>
  <si>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</si>
  <si>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</si>
  <si>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</si>
  <si>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</si>
  <si>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</si>
  <si>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</si>
  <si>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</si>
  <si>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</si>
  <si>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</si>
  <si>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</si>
  <si>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</si>
  <si>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</si>
  <si>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</si>
  <si>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</si>
  <si>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</si>
  <si>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</si>
  <si>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</si>
  <si>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</si>
  <si>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</si>
  <si>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</si>
  <si>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</si>
  <si>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</si>
  <si>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</si>
  <si>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</si>
  <si>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</si>
  <si>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</si>
  <si>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</si>
  <si>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</si>
  <si>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</si>
  <si>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</si>
  <si>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</si>
  <si>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</si>
  <si>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</si>
  <si>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</si>
  <si>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</si>
  <si>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</si>
  <si>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</si>
  <si>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</si>
  <si>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</si>
  <si>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</si>
  <si>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</si>
  <si>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</si>
  <si>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</si>
  <si>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</si>
  <si>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</si>
  <si>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</si>
  <si>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</si>
  <si>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</si>
  <si>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</si>
  <si>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</si>
  <si>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</si>
  <si>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</si>
  <si>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</si>
  <si>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</si>
  <si>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</si>
  <si>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</si>
  <si>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</si>
  <si>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</si>
  <si>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</si>
  <si>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</si>
  <si>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</si>
  <si>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</si>
  <si>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</si>
  <si>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</si>
  <si>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</si>
  <si>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</si>
  <si>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</si>
  <si>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</si>
  <si>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</si>
  <si>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</si>
  <si>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</si>
  <si>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</si>
  <si>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</si>
  <si>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</si>
  <si>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</si>
  <si>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</si>
  <si>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</si>
  <si>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</si>
  <si>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</si>
  <si>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</si>
  <si>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</si>
  <si>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</si>
  <si>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</si>
  <si>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</si>
  <si>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</si>
  <si>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</si>
  <si>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</si>
  <si>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</si>
  <si>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</si>
  <si>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</si>
  <si>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</si>
  <si>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</si>
  <si>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</si>
  <si>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</si>
  <si>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</si>
  <si>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</si>
  <si>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</si>
  <si>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</si>
  <si>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</si>
  <si>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</si>
  <si>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</si>
  <si>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</si>
  <si>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</si>
  <si>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</si>
  <si>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</si>
  <si>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</si>
  <si>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</si>
  <si>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</si>
  <si>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</si>
  <si>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</si>
  <si>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</si>
  <si>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</si>
  <si>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</si>
  <si>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</si>
  <si>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</si>
  <si>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</si>
  <si>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</si>
  <si>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</si>
  <si>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</si>
  <si>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</si>
  <si>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</si>
  <si>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</si>
  <si>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</si>
  <si>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</si>
  <si>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</si>
  <si>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</si>
  <si>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</si>
  <si>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</si>
  <si>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</si>
  <si>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</si>
  <si>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</si>
  <si>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</si>
  <si>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</si>
  <si>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</si>
  <si>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</si>
  <si>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</si>
  <si>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</si>
  <si>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</si>
  <si>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</si>
  <si>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</si>
  <si>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</si>
  <si>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</si>
  <si>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</si>
  <si>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</si>
  <si>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</si>
  <si>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</si>
  <si>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</si>
  <si>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</si>
  <si>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</si>
  <si>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</si>
  <si>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</si>
  <si>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</si>
  <si>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</si>
  <si>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</si>
  <si>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</si>
  <si>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</si>
  <si>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</si>
  <si>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</si>
  <si>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</si>
  <si>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</si>
  <si>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</si>
  <si>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</si>
  <si>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</si>
  <si>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</si>
  <si>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</si>
  <si>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</si>
  <si>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</si>
  <si>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</si>
  <si>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</si>
  <si>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</si>
  <si>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</si>
  <si>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</si>
  <si>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</si>
  <si>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</si>
  <si>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</si>
  <si>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</si>
  <si>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</si>
  <si>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</si>
  <si>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</si>
  <si>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</si>
  <si>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</si>
  <si>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</si>
  <si>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</si>
  <si>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</si>
  <si>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</si>
  <si>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</si>
  <si>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</si>
  <si>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</si>
  <si>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</si>
  <si>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</si>
  <si>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</si>
  <si>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</si>
  <si>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</si>
  <si>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</si>
  <si>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</si>
  <si>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</si>
  <si>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</si>
  <si>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</si>
  <si>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</si>
  <si>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</si>
  <si>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</si>
  <si>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</si>
  <si>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</si>
  <si>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</si>
  <si>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</si>
  <si>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</si>
  <si>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</si>
  <si>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</si>
  <si>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</si>
  <si>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</si>
  <si>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</si>
  <si>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</si>
  <si>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</si>
  <si>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</si>
  <si>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</si>
  <si>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</si>
  <si>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</si>
  <si>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</si>
  <si>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</si>
  <si>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</si>
  <si>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</si>
  <si>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</si>
  <si>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</si>
  <si>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</si>
  <si>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</si>
  <si>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</si>
  <si>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</si>
  <si>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</si>
  <si>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</si>
  <si>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</si>
  <si>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</si>
  <si>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</si>
  <si>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</si>
  <si>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</si>
  <si>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</si>
  <si>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</si>
  <si>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</si>
  <si>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</si>
  <si>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</si>
  <si>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</si>
  <si>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</si>
  <si>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</si>
  <si>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</si>
  <si>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</si>
  <si>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</si>
  <si>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</si>
  <si>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</si>
  <si>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</si>
  <si>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</si>
  <si>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</si>
  <si>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</si>
  <si>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</si>
  <si>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</si>
  <si>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</si>
  <si>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</si>
  <si>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</si>
  <si>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</si>
  <si>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</si>
  <si>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</si>
  <si>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</si>
  <si>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</si>
  <si>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</si>
  <si>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</si>
  <si>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</si>
  <si>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</si>
  <si>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</si>
  <si>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</si>
  <si>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</si>
  <si>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</si>
  <si>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</si>
  <si>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</si>
  <si>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</si>
  <si>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</si>
  <si>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</si>
  <si>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</si>
  <si>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</si>
  <si>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</si>
  <si>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</si>
  <si>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</si>
  <si>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</si>
  <si>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</si>
  <si>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</si>
  <si>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</si>
  <si>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</si>
  <si>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</si>
  <si>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</si>
  <si>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</si>
  <si>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</si>
  <si>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</si>
  <si>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</si>
  <si>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</si>
  <si>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</si>
  <si>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</si>
  <si>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</si>
  <si>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</si>
  <si>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</si>
  <si>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</si>
  <si>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</si>
  <si>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</si>
  <si>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</si>
  <si>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</si>
  <si>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</si>
  <si>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</si>
  <si>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</si>
  <si>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</si>
  <si>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</si>
  <si>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</si>
  <si>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</si>
  <si>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</si>
  <si>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</si>
  <si>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</si>
  <si>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</si>
  <si>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</si>
  <si>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</si>
  <si>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</si>
  <si>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</si>
  <si>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</si>
  <si>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</si>
  <si>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</si>
  <si>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</si>
  <si>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</si>
  <si>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</si>
  <si>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</si>
  <si>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</si>
  <si>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</si>
  <si>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</si>
  <si>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</si>
  <si>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</si>
  <si>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</si>
  <si>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</si>
  <si>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</si>
  <si>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</si>
  <si>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</si>
  <si>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</si>
  <si>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</si>
  <si>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</si>
  <si>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</si>
  <si>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</si>
  <si>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</si>
  <si>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</si>
  <si>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</si>
  <si>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</si>
  <si>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</si>
  <si>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</si>
  <si>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</si>
  <si>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</si>
  <si>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</si>
  <si>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</si>
  <si>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</si>
  <si>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</si>
  <si>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</si>
  <si>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</si>
  <si>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</si>
  <si>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</si>
  <si>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</si>
  <si>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</si>
  <si>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</si>
  <si>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</si>
  <si>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</si>
  <si>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</si>
  <si>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</si>
  <si>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</si>
  <si>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</si>
  <si>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</si>
  <si>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</si>
  <si>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</si>
  <si>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</si>
  <si>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</si>
  <si>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</si>
  <si>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</si>
  <si>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</si>
  <si>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</si>
  <si>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</si>
  <si>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</si>
  <si>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</si>
  <si>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</si>
  <si>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</si>
  <si>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</si>
  <si>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</si>
  <si>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</si>
  <si>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</si>
  <si>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</si>
  <si>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</si>
  <si>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</si>
  <si>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</si>
  <si>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</si>
  <si>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</si>
  <si>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</si>
  <si>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</si>
  <si>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</si>
  <si>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</si>
  <si>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</si>
  <si>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</si>
  <si>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</si>
  <si>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</si>
  <si>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</si>
  <si>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</si>
  <si>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</si>
  <si>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</si>
  <si>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</si>
  <si>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</si>
  <si>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</si>
  <si>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</si>
  <si>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</si>
  <si>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</si>
  <si>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</si>
  <si>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</si>
  <si>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</si>
  <si>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</si>
  <si>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</si>
  <si>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</si>
  <si>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</si>
  <si>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</si>
  <si>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</si>
  <si>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</si>
  <si>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</si>
  <si>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</si>
  <si>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</si>
  <si>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</si>
  <si>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</si>
  <si>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</si>
  <si>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</si>
  <si>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</si>
  <si>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</si>
  <si>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</si>
  <si>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</si>
  <si>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</si>
  <si>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</si>
  <si>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</si>
  <si>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</si>
  <si>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</si>
  <si>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</si>
  <si>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</si>
  <si>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</si>
  <si>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</si>
  <si>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</si>
  <si>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</si>
  <si>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</si>
  <si>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</si>
  <si>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</si>
  <si>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</si>
  <si>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</si>
  <si>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</si>
  <si>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</si>
  <si>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</si>
  <si>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</si>
  <si>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</si>
  <si>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</si>
  <si>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</si>
  <si>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</si>
  <si>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</si>
  <si>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</si>
  <si>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</si>
  <si>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</si>
  <si>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</si>
  <si>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</si>
  <si>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</si>
  <si>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</si>
  <si>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</si>
  <si>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</si>
  <si>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</si>
  <si>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</si>
  <si>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</si>
  <si>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</si>
  <si>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</si>
  <si>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</si>
  <si>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</si>
  <si>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</si>
  <si>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</si>
  <si>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</si>
  <si>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</si>
  <si>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</si>
  <si>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</si>
  <si>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</si>
  <si>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</si>
  <si>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</si>
  <si>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</si>
  <si>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</si>
  <si>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</si>
  <si>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</si>
  <si>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</si>
  <si>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</si>
  <si>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</si>
  <si>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</si>
  <si>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</si>
  <si>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</si>
  <si>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</si>
  <si>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</si>
  <si>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</si>
  <si>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</si>
  <si>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</si>
  <si>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</si>
  <si>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</si>
  <si>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</si>
  <si>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</si>
  <si>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</si>
  <si>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</si>
  <si>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</si>
  <si>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</si>
  <si>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</si>
  <si>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</si>
  <si>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</si>
  <si>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</si>
  <si>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</si>
  <si>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</si>
  <si>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</si>
  <si>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</si>
  <si>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</si>
  <si>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</si>
  <si>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</si>
  <si>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</si>
  <si>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</si>
  <si>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</si>
  <si>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</si>
  <si>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</si>
  <si>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</si>
  <si>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</si>
  <si>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</si>
  <si>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</si>
  <si>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</si>
  <si>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</si>
  <si>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</si>
  <si>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</si>
  <si>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</si>
  <si>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</si>
  <si>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</si>
  <si>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</si>
  <si>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</si>
  <si>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</si>
  <si>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</si>
  <si>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</si>
  <si>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</si>
  <si>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</si>
  <si>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</si>
  <si>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</si>
  <si>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</si>
  <si>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</si>
  <si>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</si>
  <si>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</si>
  <si>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</si>
  <si>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</si>
  <si>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</si>
  <si>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</si>
  <si>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</si>
  <si>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</si>
  <si>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</si>
  <si>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</si>
  <si>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</si>
  <si>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</si>
  <si>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</si>
  <si>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</si>
  <si>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</si>
  <si>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</si>
  <si>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</si>
  <si>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</si>
  <si>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</si>
  <si>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</si>
  <si>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</si>
  <si>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</si>
  <si>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</si>
  <si>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</si>
  <si>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</si>
  <si>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</si>
  <si>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</si>
  <si>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</si>
  <si>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</si>
  <si>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</si>
  <si>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</si>
  <si>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</si>
  <si>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</si>
  <si>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</si>
  <si>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</si>
  <si>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</si>
  <si>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</si>
  <si>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</si>
  <si>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</si>
  <si>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</si>
  <si>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</si>
  <si>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</si>
  <si>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</si>
  <si>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</si>
  <si>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</si>
  <si>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</si>
  <si>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</si>
  <si>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</si>
  <si>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</si>
  <si>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</si>
  <si>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</si>
  <si>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</si>
  <si>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</si>
  <si>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</si>
  <si>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</si>
  <si>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</si>
  <si>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</si>
  <si>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</si>
  <si>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</si>
  <si>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</si>
  <si>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</si>
  <si>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</si>
  <si>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</si>
  <si>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</si>
  <si>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</si>
  <si>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</si>
  <si>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</si>
  <si>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</si>
  <si>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</si>
  <si>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</si>
  <si>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</si>
  <si>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</si>
  <si>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</si>
  <si>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</si>
  <si>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</si>
  <si>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</si>
  <si>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</si>
  <si>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</si>
  <si>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</si>
  <si>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</si>
  <si>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</si>
  <si>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</si>
  <si>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</si>
  <si>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</si>
  <si>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</si>
  <si>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</si>
  <si>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</si>
  <si>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</si>
  <si>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</si>
  <si>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</si>
  <si>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</si>
  <si>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</si>
  <si>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</si>
  <si>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</si>
  <si>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</si>
  <si>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</si>
  <si>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</si>
  <si>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</si>
  <si>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</si>
  <si>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</si>
  <si>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</si>
  <si>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</si>
  <si>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</si>
  <si>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</si>
  <si>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</si>
  <si>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</si>
  <si>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</si>
  <si>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</si>
  <si>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</si>
  <si>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</si>
  <si>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</si>
  <si>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</si>
  <si>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</si>
  <si>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</si>
  <si>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</si>
  <si>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</si>
  <si>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</si>
  <si>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</si>
  <si>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</si>
  <si>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</si>
  <si>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</si>
  <si>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</si>
  <si>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</si>
  <si>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</si>
  <si>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</si>
  <si>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</si>
  <si>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</si>
  <si>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</si>
  <si>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</si>
  <si>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</si>
  <si>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</si>
  <si>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</si>
  <si>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</si>
  <si>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</si>
  <si>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</si>
  <si>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</si>
  <si>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</si>
  <si>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</si>
  <si>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</si>
  <si>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</si>
  <si>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</si>
  <si>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</si>
  <si>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</si>
  <si>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</si>
  <si>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</si>
  <si>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</si>
  <si>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</si>
  <si>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</si>
  <si>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</si>
  <si>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</si>
  <si>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</si>
  <si>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</si>
  <si>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</si>
  <si>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</si>
  <si>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</si>
  <si>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</si>
  <si>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</si>
  <si>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</si>
  <si>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</si>
  <si>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</si>
  <si>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</si>
  <si>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</si>
  <si>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</si>
  <si>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</si>
  <si>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</si>
  <si>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</si>
  <si>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</si>
  <si>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</si>
  <si>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</si>
  <si>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</si>
  <si>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</si>
  <si>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</si>
  <si>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</si>
  <si>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</si>
  <si>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</si>
  <si>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</si>
  <si>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</si>
  <si>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</si>
  <si>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</si>
  <si>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</si>
  <si>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</si>
  <si>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</si>
  <si>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</si>
  <si>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</si>
  <si>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</si>
  <si>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</si>
  <si>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</si>
  <si>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</si>
  <si>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</si>
  <si>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</si>
  <si>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</si>
  <si>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</si>
  <si>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</si>
  <si>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</si>
  <si>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</si>
  <si>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</si>
  <si>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</si>
  <si>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</si>
  <si>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</si>
  <si>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</si>
  <si>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</si>
  <si>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</si>
  <si>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</si>
  <si>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</si>
  <si>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</si>
  <si>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</si>
  <si>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</si>
  <si>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</si>
  <si>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</si>
  <si>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</si>
  <si>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</si>
  <si>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</si>
  <si>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</si>
  <si>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</si>
  <si>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</si>
  <si>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</si>
  <si>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</si>
  <si>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</si>
  <si>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</si>
  <si>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</si>
  <si>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</si>
  <si>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</si>
  <si>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</si>
  <si>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</si>
  <si>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</si>
  <si>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</si>
  <si>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</si>
  <si>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</si>
  <si>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</si>
  <si>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</si>
  <si>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</si>
  <si>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</si>
  <si>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</si>
  <si>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</si>
  <si>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</si>
  <si>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</si>
  <si>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</si>
  <si>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</si>
  <si>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</si>
  <si>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</si>
  <si>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</si>
  <si>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</si>
  <si>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</si>
  <si>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</si>
  <si>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</si>
  <si>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</si>
  <si>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</si>
  <si>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</si>
  <si>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</si>
  <si>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</si>
  <si>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</si>
  <si>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</si>
  <si>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</si>
  <si>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</si>
  <si>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</si>
  <si>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</si>
  <si>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</si>
  <si>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</si>
  <si>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</si>
  <si>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</si>
  <si>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</si>
  <si>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</si>
  <si>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</si>
  <si>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</si>
  <si>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</si>
  <si>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</si>
  <si>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</si>
  <si>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</si>
  <si>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</si>
  <si>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</si>
  <si>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</si>
  <si>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</si>
  <si>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</si>
  <si>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</si>
  <si>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</si>
  <si>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</si>
  <si>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</si>
  <si>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</si>
  <si>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</si>
  <si>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</si>
  <si>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</si>
  <si>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</si>
  <si>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</si>
  <si>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</si>
  <si>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</si>
  <si>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</si>
  <si>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</si>
  <si>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</si>
  <si>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</si>
  <si>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</si>
  <si>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</si>
  <si>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</si>
  <si>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</si>
  <si>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</si>
  <si>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</si>
  <si>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</si>
  <si>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</si>
  <si>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</si>
  <si>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</si>
  <si>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</si>
  <si>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</si>
  <si>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</si>
  <si>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</si>
  <si>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</si>
  <si>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</si>
  <si>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</si>
  <si>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</si>
  <si>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</si>
  <si>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</si>
  <si>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</si>
  <si>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</si>
  <si>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</si>
  <si>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</si>
  <si>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</si>
  <si>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</si>
  <si>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</si>
  <si>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</si>
  <si>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</si>
  <si>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</si>
  <si>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</si>
  <si>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</si>
  <si>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</si>
  <si>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</si>
  <si>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</si>
  <si>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</si>
  <si>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</si>
  <si>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</si>
  <si>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</si>
  <si>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</si>
  <si>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</si>
  <si>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</si>
  <si>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</si>
  <si>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</si>
  <si>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</si>
  <si>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</si>
  <si>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</si>
  <si>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</si>
  <si>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</si>
  <si>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</si>
  <si>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</si>
  <si>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</si>
  <si>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</si>
  <si>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</si>
  <si>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</si>
  <si>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</si>
  <si>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</si>
  <si>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</si>
  <si>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</si>
  <si>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</si>
  <si>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</si>
  <si>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</si>
  <si>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</si>
  <si>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</si>
  <si>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</si>
  <si>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</si>
  <si>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</si>
  <si>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</si>
  <si>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</si>
  <si>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</si>
  <si>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</si>
  <si>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</si>
  <si>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</si>
  <si>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</si>
  <si>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</si>
  <si>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</si>
  <si>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</si>
  <si>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</si>
  <si>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</si>
  <si>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</si>
  <si>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</si>
  <si>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</si>
  <si>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</si>
  <si>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</si>
  <si>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</si>
  <si>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</si>
  <si>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</si>
  <si>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</si>
  <si>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</si>
  <si>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</si>
  <si>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</si>
  <si>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</si>
  <si>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</si>
  <si>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</si>
  <si>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</si>
  <si>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</si>
  <si>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</si>
  <si>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</si>
  <si>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</si>
  <si>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</si>
  <si>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</si>
  <si>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</si>
  <si>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</si>
  <si>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</si>
  <si>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</si>
  <si>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</si>
  <si>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</si>
  <si>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</si>
  <si>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</si>
  <si>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</si>
  <si>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</si>
  <si>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</si>
  <si>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</si>
  <si>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</si>
  <si>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</si>
  <si>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</si>
  <si>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</si>
  <si>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</si>
  <si>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</si>
  <si>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</si>
  <si>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</si>
  <si>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</si>
  <si>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</si>
  <si>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</si>
  <si>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</si>
  <si>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</si>
  <si>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</si>
  <si>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</si>
  <si>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</si>
  <si>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</si>
  <si>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</si>
  <si>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</si>
  <si>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</si>
  <si>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</si>
  <si>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</si>
  <si>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</si>
  <si>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</si>
  <si>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</si>
  <si>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</si>
  <si>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</si>
  <si>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</si>
  <si>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</si>
  <si>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</si>
  <si>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</si>
  <si>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</si>
  <si>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</si>
  <si>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</si>
  <si>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</si>
  <si>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</si>
  <si>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</si>
  <si>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</si>
  <si>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</si>
  <si>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</si>
  <si>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</si>
  <si>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</si>
  <si>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</si>
  <si>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</si>
  <si>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</si>
  <si>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</si>
  <si>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</si>
  <si>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</si>
  <si>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</si>
  <si>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</si>
  <si>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</si>
  <si>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</si>
  <si>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</si>
  <si>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</si>
  <si>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</si>
  <si>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</si>
  <si>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</si>
  <si>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</si>
  <si>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</si>
  <si>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</si>
  <si>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</si>
  <si>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</si>
  <si>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</si>
  <si>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</si>
  <si>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</si>
  <si>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</si>
  <si>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</si>
  <si>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</si>
  <si>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</si>
  <si>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</si>
  <si>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</si>
  <si>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</si>
  <si>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</si>
  <si>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</si>
  <si>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</si>
  <si>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</si>
  <si>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</si>
  <si>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</si>
  <si>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</si>
  <si>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</si>
  <si>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</si>
  <si>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</si>
  <si>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</si>
  <si>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</si>
  <si>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</si>
  <si>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</si>
  <si>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</si>
  <si>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</si>
  <si>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</si>
  <si>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</si>
  <si>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</si>
  <si>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</si>
  <si>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</si>
  <si>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</si>
  <si>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</si>
  <si>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</si>
  <si>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</si>
  <si>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</si>
  <si>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</si>
  <si>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</si>
  <si>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</si>
  <si>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</si>
  <si>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</si>
  <si>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</si>
  <si>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</si>
  <si>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</si>
  <si>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</si>
  <si>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</si>
  <si>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</si>
  <si>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</si>
  <si>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</si>
  <si>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</si>
  <si>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</si>
  <si>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</si>
  <si>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</si>
  <si>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</si>
  <si>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</si>
  <si>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</si>
  <si>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</si>
  <si>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</si>
  <si>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</si>
  <si>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</si>
  <si>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</si>
  <si>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</si>
  <si>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</si>
  <si>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</si>
  <si>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</si>
  <si>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</si>
  <si>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</si>
  <si>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</si>
  <si>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</si>
  <si>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</si>
  <si>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</si>
  <si>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</si>
  <si>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</si>
  <si>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</si>
  <si>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</si>
  <si>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</si>
  <si>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</si>
  <si>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</si>
  <si>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</si>
  <si>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</si>
  <si>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</si>
  <si>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</si>
  <si>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</si>
  <si>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</si>
  <si>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</si>
  <si>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</si>
  <si>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</si>
  <si>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</si>
  <si>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</si>
  <si>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</si>
  <si>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</si>
  <si>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</si>
  <si>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</si>
  <si>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</si>
  <si>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</si>
  <si>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</si>
  <si>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</si>
  <si>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</si>
  <si>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</si>
  <si>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</si>
  <si>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</si>
  <si>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</si>
  <si>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</si>
  <si>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</si>
  <si>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</si>
  <si>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</si>
  <si>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</si>
  <si>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</si>
  <si>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</si>
  <si>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</si>
  <si>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</si>
  <si>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</si>
  <si>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</si>
  <si>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</si>
  <si>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</si>
  <si>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</si>
  <si>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</si>
  <si>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</si>
  <si>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</si>
  <si>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</si>
  <si>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</si>
  <si>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</si>
  <si>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</si>
  <si>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</si>
  <si>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</si>
  <si>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</si>
  <si>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</si>
  <si>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</si>
  <si>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</si>
  <si>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</si>
  <si>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</si>
  <si>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</si>
  <si>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</si>
  <si>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</si>
  <si>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</si>
  <si>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</si>
  <si>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</si>
  <si>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</si>
  <si>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</si>
  <si>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</si>
  <si>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</si>
  <si>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</si>
  <si>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</si>
  <si>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</si>
  <si>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</si>
  <si>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</si>
  <si>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</si>
  <si>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</si>
  <si>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</si>
  <si>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</si>
  <si>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</si>
  <si>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</si>
  <si>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</si>
  <si>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</si>
  <si>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</si>
  <si>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</si>
  <si>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</si>
  <si>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</si>
  <si>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</si>
  <si>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</si>
  <si>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</si>
  <si>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</si>
  <si>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</si>
  <si>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</si>
  <si>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</si>
  <si>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</si>
  <si>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</si>
  <si>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</si>
  <si>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</si>
  <si>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</si>
  <si>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</si>
  <si>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</si>
  <si>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</si>
  <si>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</si>
  <si>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</si>
  <si>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</si>
  <si>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</si>
  <si>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</si>
  <si>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</si>
  <si>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</si>
  <si>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</si>
  <si>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</si>
  <si>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</si>
  <si>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</si>
  <si>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</si>
  <si>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</si>
  <si>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</si>
  <si>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</si>
  <si>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</si>
  <si>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</si>
  <si>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</si>
  <si>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</si>
  <si>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</si>
  <si>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</si>
  <si>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</si>
  <si>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</si>
  <si>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</si>
  <si>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</si>
  <si>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</si>
  <si>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</si>
  <si>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</si>
  <si>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</si>
  <si>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</si>
  <si>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</si>
  <si>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</si>
  <si>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</si>
  <si>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</si>
  <si>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</si>
  <si>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</si>
  <si>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</si>
  <si>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</si>
  <si>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</si>
  <si>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</si>
  <si>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</si>
  <si>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</si>
  <si>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</si>
  <si>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</si>
  <si>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</si>
  <si>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</si>
  <si>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</si>
  <si>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</si>
  <si>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</si>
  <si>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</si>
  <si>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</si>
  <si>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</si>
  <si>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</si>
  <si>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</si>
  <si>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</si>
  <si>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</si>
  <si>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</si>
  <si>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</si>
  <si>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</si>
  <si>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</si>
  <si>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</si>
  <si>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</si>
  <si>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</si>
  <si>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</si>
  <si>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</si>
  <si>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</si>
  <si>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</si>
  <si>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</si>
  <si>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</si>
  <si>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</si>
  <si>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</si>
  <si>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</si>
  <si>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</si>
  <si>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</si>
  <si>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</si>
  <si>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</si>
  <si>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</si>
  <si>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</si>
  <si>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</si>
  <si>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</si>
  <si>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</si>
  <si>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</si>
  <si>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</si>
  <si>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</si>
  <si>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</si>
  <si>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</si>
  <si>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</si>
  <si>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</si>
  <si>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</si>
  <si>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</si>
  <si>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</si>
  <si>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</si>
  <si>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</si>
  <si>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</si>
  <si>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</si>
  <si>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</si>
  <si>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</si>
  <si>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</si>
  <si>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</si>
  <si>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</si>
  <si>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</si>
  <si>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</si>
  <si>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</si>
  <si>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</si>
  <si>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</si>
  <si>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</si>
  <si>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</si>
  <si>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</si>
  <si>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</si>
  <si>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</si>
  <si>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</si>
  <si>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</si>
  <si>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</si>
  <si>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</si>
  <si>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</si>
  <si>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</si>
  <si>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</si>
  <si>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</si>
  <si>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</si>
  <si>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</si>
  <si>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</si>
  <si>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</si>
  <si>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</si>
  <si>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</si>
  <si>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</si>
  <si>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</si>
  <si>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</si>
  <si>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</si>
  <si>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</si>
  <si>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</si>
  <si>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</si>
  <si>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</si>
  <si>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</si>
  <si>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</si>
  <si>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</si>
  <si>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</si>
  <si>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</si>
  <si>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</si>
  <si>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</si>
  <si>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</si>
  <si>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</si>
  <si>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</si>
  <si>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</si>
  <si>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</si>
  <si>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</si>
  <si>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</si>
  <si>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</si>
  <si>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</si>
  <si>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</si>
  <si>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</si>
  <si>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</si>
  <si>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</si>
  <si>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</si>
  <si>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</si>
  <si>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</si>
  <si>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</si>
  <si>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</si>
  <si>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</si>
  <si>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</si>
  <si>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</si>
  <si>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</si>
  <si>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</si>
  <si>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</si>
  <si>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</si>
  <si>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</si>
  <si>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</si>
  <si>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</si>
  <si>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</si>
  <si>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</si>
  <si>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</si>
  <si>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</si>
  <si>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</si>
  <si>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</si>
  <si>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</si>
  <si>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</si>
  <si>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</si>
  <si>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</si>
  <si>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</si>
  <si>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</si>
  <si>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</si>
  <si>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</si>
  <si>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</si>
  <si>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</si>
  <si>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</si>
  <si>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</si>
  <si>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</si>
  <si>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</si>
  <si>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</si>
  <si>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</si>
  <si>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</si>
  <si>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</si>
  <si>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</si>
  <si>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</si>
  <si>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</si>
  <si>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</si>
  <si>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</si>
  <si>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</si>
  <si>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</si>
  <si>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</si>
  <si>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</si>
  <si>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</si>
  <si>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</si>
  <si>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</si>
  <si>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</si>
  <si>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</si>
  <si>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</si>
  <si>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</si>
  <si>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</si>
  <si>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</si>
  <si>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</si>
  <si>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</si>
  <si>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</si>
  <si>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</si>
  <si>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</si>
  <si>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</si>
  <si>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</si>
  <si>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</si>
  <si>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</si>
  <si>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</si>
  <si>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</si>
  <si>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</si>
  <si>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</si>
  <si>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</si>
  <si>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</si>
  <si>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</si>
  <si>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</si>
  <si>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</si>
  <si>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</si>
  <si>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</si>
  <si>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</si>
  <si>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</si>
  <si>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</si>
  <si>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</si>
  <si>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</si>
  <si>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</si>
  <si>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</si>
  <si>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</si>
  <si>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</si>
  <si>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</si>
  <si>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</si>
  <si>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</si>
  <si>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</si>
  <si>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</si>
  <si>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</si>
  <si>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</si>
  <si>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</si>
  <si>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</si>
  <si>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</si>
  <si>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</si>
  <si>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</si>
  <si>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</si>
  <si>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</si>
  <si>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</si>
  <si>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</si>
  <si>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</si>
  <si>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</si>
  <si>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</si>
  <si>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</si>
  <si>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</si>
  <si>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</si>
  <si>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</si>
  <si>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</si>
  <si>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</si>
  <si>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</si>
  <si>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</si>
  <si>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</si>
  <si>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</si>
  <si>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</si>
  <si>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</si>
  <si>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</si>
  <si>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</si>
  <si>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</si>
  <si>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</si>
  <si>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</si>
  <si>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</si>
  <si>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</si>
  <si>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</si>
  <si>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</si>
  <si>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</si>
  <si>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</si>
  <si>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</si>
  <si>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</si>
  <si>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</si>
  <si>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</si>
  <si>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</si>
  <si>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</si>
  <si>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</si>
  <si>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</si>
  <si>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</si>
  <si>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</si>
  <si>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</si>
  <si>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</si>
  <si>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</si>
  <si>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</si>
  <si>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</si>
  <si>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</si>
  <si>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</si>
  <si>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</si>
  <si>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</si>
  <si>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</si>
  <si>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</si>
  <si>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</si>
  <si>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</si>
  <si>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</si>
  <si>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</si>
  <si>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</si>
  <si>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</si>
  <si>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</si>
  <si>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</si>
  <si>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</si>
  <si>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</si>
  <si>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</si>
  <si>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</si>
  <si>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</si>
  <si>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</si>
  <si>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</si>
  <si>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</si>
  <si>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</si>
  <si>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</si>
  <si>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</si>
  <si>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</si>
  <si>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</si>
  <si>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</si>
  <si>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</si>
  <si>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</si>
  <si>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</si>
  <si>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</si>
  <si>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</si>
  <si>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</si>
  <si>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</si>
  <si>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</si>
  <si>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</si>
  <si>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</si>
  <si>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</si>
  <si>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</si>
  <si>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</si>
  <si>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</si>
  <si>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</si>
  <si>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</si>
  <si>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</si>
  <si>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</si>
  <si>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</si>
  <si>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</si>
  <si>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</si>
  <si>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</si>
  <si>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</si>
  <si>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</si>
  <si>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</si>
  <si>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</si>
  <si>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</si>
  <si>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</si>
  <si>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</si>
  <si>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</si>
  <si>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</si>
  <si>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</si>
  <si>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</si>
  <si>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</si>
  <si>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</si>
  <si>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</si>
  <si>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</si>
  <si>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</si>
  <si>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</si>
  <si>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</si>
  <si>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</si>
  <si>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</si>
  <si>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</si>
  <si>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</si>
  <si>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</si>
  <si>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</si>
  <si>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</si>
  <si>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</si>
  <si>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</si>
  <si>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</si>
  <si>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</si>
  <si>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</si>
  <si>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</si>
  <si>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</si>
  <si>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</si>
  <si>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</si>
  <si>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</si>
  <si>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</si>
  <si>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</si>
  <si>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</si>
  <si>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</si>
  <si>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</si>
  <si>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</si>
  <si>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</si>
  <si>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</si>
  <si>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</si>
  <si>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</si>
  <si>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</si>
  <si>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</si>
  <si>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</si>
  <si>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</si>
  <si>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</si>
  <si>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</si>
  <si>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</si>
  <si>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</si>
  <si>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</si>
  <si>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</si>
  <si>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</si>
  <si>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</si>
  <si>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</si>
  <si>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</si>
  <si>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</si>
  <si>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</si>
  <si>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</si>
  <si>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</si>
  <si>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</si>
  <si>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</si>
  <si>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</si>
  <si>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</si>
  <si>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</si>
  <si>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</si>
  <si>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</si>
  <si>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</si>
  <si>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</si>
  <si>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</si>
  <si>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</si>
  <si>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</si>
  <si>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</si>
  <si>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</si>
  <si>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</si>
  <si>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</si>
  <si>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</si>
  <si>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</si>
  <si>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</si>
  <si>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</si>
  <si>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</si>
  <si>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</si>
  <si>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</si>
  <si>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</si>
  <si>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</si>
  <si>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</si>
  <si>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</si>
  <si>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</si>
  <si>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</si>
  <si>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</si>
  <si>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</si>
  <si>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</si>
  <si>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</si>
  <si>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</si>
  <si>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</si>
  <si>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</si>
  <si>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</si>
  <si>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</si>
  <si>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</si>
  <si>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</si>
  <si>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</si>
  <si>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</si>
  <si>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</si>
  <si>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</si>
  <si>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</si>
  <si>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</si>
  <si>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</si>
  <si>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</si>
  <si>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</si>
  <si>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</si>
  <si>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</si>
  <si>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</si>
  <si>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</si>
  <si>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</si>
  <si>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</si>
  <si>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</si>
  <si>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</si>
  <si>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</si>
  <si>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</si>
  <si>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</si>
  <si>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</si>
  <si>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</si>
  <si>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</si>
  <si>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</si>
  <si>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</si>
  <si>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</si>
  <si>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</si>
  <si>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</si>
  <si>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</si>
  <si>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</si>
  <si>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</si>
  <si>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</si>
  <si>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</si>
  <si>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</si>
  <si>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</si>
  <si>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</si>
  <si>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</si>
  <si>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</si>
  <si>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</si>
  <si>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</si>
  <si>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</si>
  <si>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</si>
  <si>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</si>
  <si>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</si>
  <si>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</si>
  <si>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</si>
  <si>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</si>
  <si>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</si>
  <si>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</si>
  <si>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</si>
  <si>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</si>
  <si>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</si>
  <si>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</si>
  <si>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</si>
  <si>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</si>
  <si>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</si>
  <si>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</si>
  <si>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</si>
  <si>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</si>
  <si>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</si>
  <si>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</si>
  <si>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</si>
  <si>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</si>
  <si>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</si>
  <si>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</si>
  <si>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</si>
  <si>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</si>
  <si>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</si>
  <si>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</si>
  <si>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</si>
  <si>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</si>
  <si>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</si>
  <si>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</si>
  <si>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</si>
  <si>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</si>
  <si>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</si>
  <si>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</si>
  <si>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</si>
  <si>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</si>
  <si>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</si>
  <si>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</si>
  <si>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</si>
  <si>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</si>
  <si>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</si>
  <si>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</si>
  <si>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</si>
  <si>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</si>
  <si>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</si>
  <si>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</si>
  <si>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</si>
  <si>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</si>
  <si>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</si>
  <si>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</si>
  <si>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</si>
  <si>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</si>
  <si>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</si>
  <si>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</si>
  <si>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</si>
  <si>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</si>
  <si>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</si>
  <si>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</si>
  <si>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</si>
  <si>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</si>
  <si>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</si>
  <si>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</si>
  <si>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</si>
  <si>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</si>
  <si>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</si>
  <si>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</si>
  <si>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</si>
  <si>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</si>
  <si>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</si>
  <si>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</si>
  <si>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</si>
  <si>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</si>
  <si>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</si>
  <si>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</si>
  <si>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</si>
  <si>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</si>
  <si>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</si>
  <si>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</si>
  <si>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</si>
  <si>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</si>
  <si>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</si>
  <si>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</si>
  <si>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</si>
  <si>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</si>
  <si>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</si>
  <si>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</si>
  <si>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</si>
  <si>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</si>
  <si>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</si>
  <si>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</si>
  <si>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</si>
  <si>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</si>
  <si>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</si>
  <si>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</si>
  <si>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</si>
  <si>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</si>
  <si>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</si>
  <si>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</si>
  <si>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</si>
  <si>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</si>
  <si>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</si>
  <si>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</si>
  <si>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</si>
  <si>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</si>
  <si>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</si>
  <si>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</si>
  <si>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</si>
  <si>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</si>
  <si>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</si>
  <si>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</si>
  <si>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</si>
  <si>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</si>
  <si>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</si>
  <si>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</si>
  <si>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</si>
  <si>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</si>
  <si>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</si>
  <si>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</si>
  <si>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</si>
  <si>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</si>
  <si>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</si>
  <si>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</si>
  <si>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</si>
  <si>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</si>
  <si>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</si>
  <si>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</si>
  <si>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</si>
  <si>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</si>
  <si>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</si>
  <si>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</si>
  <si>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</si>
  <si>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</si>
  <si>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</si>
  <si>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</si>
  <si>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</si>
  <si>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</si>
  <si>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</si>
  <si>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</si>
  <si>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</si>
  <si>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</si>
  <si>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</si>
  <si>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</si>
  <si>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</si>
  <si>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</si>
  <si>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</si>
  <si>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</si>
  <si>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</si>
  <si>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</si>
  <si>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</si>
  <si>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</si>
  <si>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</si>
  <si>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</si>
  <si>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</si>
  <si>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</si>
  <si>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</si>
  <si>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</si>
  <si>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</si>
  <si>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</si>
  <si>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</si>
  <si>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</si>
  <si>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</si>
  <si>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</si>
  <si>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</si>
  <si>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</si>
  <si>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</si>
  <si>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</si>
  <si>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</si>
  <si>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</si>
  <si>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</si>
  <si>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</si>
  <si>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</si>
  <si>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</si>
  <si>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</si>
  <si>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</si>
  <si>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</si>
  <si>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</si>
  <si>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</si>
  <si>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</si>
  <si>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</si>
  <si>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</si>
  <si>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</si>
  <si>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</si>
  <si>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</si>
  <si>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</si>
  <si>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</si>
  <si>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</si>
  <si>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</si>
  <si>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</si>
  <si>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</si>
  <si>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</si>
  <si>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</si>
  <si>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</si>
  <si>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</si>
  <si>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</si>
  <si>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</si>
  <si>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</si>
  <si>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</si>
  <si>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</si>
  <si>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</si>
  <si>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</si>
  <si>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</si>
  <si>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</si>
  <si>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</si>
  <si>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</si>
  <si>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</si>
  <si>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</si>
  <si>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</si>
  <si>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</si>
  <si>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</si>
  <si>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</si>
  <si>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</si>
  <si>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</si>
  <si>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</si>
  <si>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</si>
  <si>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</si>
  <si>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</si>
  <si>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</si>
  <si>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</si>
  <si>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</si>
  <si>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</si>
  <si>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</si>
  <si>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</si>
  <si>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</si>
  <si>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</si>
  <si>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</si>
  <si>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</si>
  <si>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</si>
  <si>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</si>
  <si>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</si>
  <si>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</si>
  <si>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</si>
  <si>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</si>
  <si>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</si>
  <si>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</si>
  <si>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</si>
  <si>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</si>
  <si>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</si>
  <si>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</si>
  <si>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</si>
  <si>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</si>
  <si>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</si>
  <si>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</si>
  <si>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</si>
  <si>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</si>
  <si>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</si>
  <si>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</si>
  <si>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</si>
  <si>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</si>
  <si>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</si>
  <si>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</si>
  <si>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</si>
  <si>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</si>
  <si>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</si>
  <si>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</si>
  <si>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</si>
  <si>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</si>
  <si>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</si>
  <si>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</si>
  <si>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</si>
  <si>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</si>
  <si>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</si>
  <si>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</si>
  <si>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</si>
  <si>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</si>
  <si>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</si>
  <si>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</si>
  <si>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</si>
  <si>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</si>
  <si>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</si>
  <si>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</si>
  <si>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</si>
  <si>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</si>
  <si>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</si>
  <si>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</si>
  <si>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</si>
  <si>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</si>
  <si>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</si>
  <si>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</si>
  <si>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</si>
  <si>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</si>
  <si>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</si>
  <si>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</si>
  <si>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</si>
  <si>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</si>
  <si>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</si>
  <si>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</si>
  <si>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</si>
  <si>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</si>
  <si>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</si>
  <si>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</si>
  <si>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</si>
  <si>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</si>
  <si>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</si>
  <si>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</si>
  <si>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</si>
  <si>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</si>
  <si>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</si>
  <si>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</si>
  <si>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</si>
  <si>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</si>
  <si>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</si>
  <si>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</si>
  <si>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</si>
  <si>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</si>
  <si>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</si>
  <si>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</si>
  <si>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</si>
  <si>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</si>
  <si>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</si>
  <si>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</si>
  <si>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</si>
  <si>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</si>
  <si>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</si>
  <si>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</si>
  <si>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</si>
  <si>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</si>
  <si>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</si>
  <si>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</si>
  <si>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</si>
  <si>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</si>
  <si>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</si>
  <si>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</si>
  <si>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</si>
  <si>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</si>
  <si>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</si>
  <si>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</si>
  <si>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</si>
  <si>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</si>
  <si>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</si>
  <si>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</si>
  <si>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</si>
  <si>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</si>
  <si>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</si>
  <si>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</si>
  <si>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</si>
  <si>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</si>
  <si>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</si>
  <si>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</si>
  <si>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</si>
  <si>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</si>
  <si>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</si>
  <si>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</si>
  <si>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</si>
  <si>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</si>
  <si>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</si>
  <si>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</si>
  <si>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</si>
  <si>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</si>
  <si>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</si>
  <si>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</si>
  <si>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</si>
  <si>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</si>
  <si>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</si>
  <si>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</si>
  <si>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</si>
  <si>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</si>
  <si>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</si>
  <si>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</si>
  <si>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</si>
  <si>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</si>
  <si>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</si>
  <si>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</si>
  <si>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</si>
  <si>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</si>
  <si>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</si>
  <si>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</si>
  <si>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</si>
  <si>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</si>
  <si>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</si>
  <si>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</si>
  <si>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</si>
  <si>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</si>
  <si>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</si>
  <si>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</si>
  <si>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</si>
  <si>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</si>
  <si>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</si>
  <si>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</si>
  <si>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</si>
  <si>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</si>
  <si>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</si>
  <si>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</si>
  <si>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</si>
  <si>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</si>
  <si>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</si>
  <si>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</si>
  <si>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</si>
  <si>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</si>
  <si>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</si>
  <si>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</si>
  <si>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</si>
  <si>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</si>
  <si>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</si>
  <si>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</si>
  <si>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</si>
  <si>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</si>
  <si>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</si>
  <si>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</si>
  <si>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</si>
  <si>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</si>
  <si>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</si>
  <si>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</si>
  <si>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</si>
  <si>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</si>
  <si>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</si>
  <si>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</si>
  <si>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</si>
  <si>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</si>
  <si>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</si>
  <si>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</si>
  <si>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</si>
  <si>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</si>
  <si>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</si>
  <si>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</si>
  <si>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</si>
  <si>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</si>
  <si>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</si>
  <si>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</si>
  <si>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</si>
  <si>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</si>
  <si>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</si>
  <si>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</si>
  <si>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</si>
  <si>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</si>
  <si>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</si>
  <si>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</si>
  <si>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</si>
  <si>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</si>
  <si>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</si>
  <si>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</si>
  <si>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</si>
  <si>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</si>
  <si>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</si>
  <si>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</si>
  <si>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</si>
  <si>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</si>
  <si>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</si>
  <si>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</si>
  <si>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</si>
  <si>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</si>
  <si>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</si>
  <si>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</si>
  <si>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</si>
  <si>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</si>
  <si>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</si>
  <si>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</si>
  <si>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</si>
  <si>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</si>
  <si>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</si>
  <si>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</si>
  <si>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</si>
  <si>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</si>
  <si>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</si>
  <si>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</si>
  <si>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</si>
  <si>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</si>
  <si>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</si>
  <si>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</si>
  <si>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</si>
  <si>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</si>
  <si>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</si>
  <si>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</si>
  <si>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</si>
  <si>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</si>
  <si>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</si>
  <si>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</si>
  <si>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</si>
  <si>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</si>
  <si>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</si>
  <si>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</si>
  <si>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</si>
  <si>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</si>
  <si>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</si>
  <si>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</si>
  <si>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</si>
  <si>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</si>
  <si>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</si>
  <si>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</si>
  <si>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</si>
  <si>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</si>
  <si>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</si>
  <si>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</si>
  <si>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</si>
  <si>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</si>
  <si>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</si>
  <si>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</si>
  <si>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</si>
  <si>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</si>
  <si>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</si>
  <si>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</si>
  <si>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</si>
  <si>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</si>
  <si>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</si>
  <si>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</si>
  <si>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</si>
  <si>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</si>
  <si>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</si>
  <si>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</si>
  <si>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</si>
  <si>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</si>
  <si>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</si>
  <si>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</si>
  <si>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</si>
  <si>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</si>
  <si>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</si>
  <si>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</si>
  <si>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</si>
  <si>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</si>
  <si>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</si>
  <si>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</si>
  <si>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</si>
  <si>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</si>
  <si>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</si>
  <si>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</si>
  <si>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</si>
  <si>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</si>
  <si>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</si>
  <si>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</si>
  <si>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</si>
  <si>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</si>
  <si>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</si>
  <si>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</si>
  <si>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</si>
  <si>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</si>
  <si>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</si>
  <si>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</si>
  <si>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</si>
  <si>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</si>
  <si>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</si>
  <si>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</si>
  <si>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</si>
  <si>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</si>
  <si>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</si>
  <si>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</si>
  <si>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</si>
  <si>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</si>
  <si>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</si>
  <si>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</si>
  <si>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</si>
  <si>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</si>
  <si>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</si>
  <si>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</si>
  <si>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</si>
  <si>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</si>
  <si>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</si>
  <si>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</si>
  <si>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</si>
  <si>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</si>
  <si>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</si>
  <si>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</si>
  <si>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</si>
  <si>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</si>
  <si>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</si>
  <si>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</si>
  <si>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</si>
  <si>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</si>
  <si>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</si>
  <si>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</si>
  <si>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</si>
  <si>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</si>
  <si>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</si>
  <si>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</si>
  <si>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</si>
  <si>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</si>
  <si>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</si>
  <si>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</si>
  <si>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</si>
  <si>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</si>
  <si>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</si>
  <si>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</si>
  <si>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</si>
  <si>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</si>
  <si>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</si>
  <si>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</si>
  <si>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</si>
  <si>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</si>
  <si>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</si>
  <si>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</si>
  <si>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</si>
  <si>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</si>
  <si>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</si>
  <si>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</si>
  <si>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</si>
  <si>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</si>
  <si>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</si>
  <si>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</si>
  <si>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</si>
  <si>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</si>
  <si>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</si>
  <si>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</si>
  <si>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</si>
  <si>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</si>
  <si>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</si>
  <si>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</si>
  <si>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</si>
  <si>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</si>
  <si>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</si>
  <si>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</si>
  <si>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</si>
  <si>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</si>
  <si>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</si>
  <si>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</si>
  <si>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</si>
  <si>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</si>
  <si>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</si>
  <si>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</si>
  <si>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</si>
  <si>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</si>
  <si>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</si>
  <si>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</si>
  <si>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</si>
  <si>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</si>
  <si>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</si>
  <si>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</si>
  <si>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</si>
  <si>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</si>
  <si>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</si>
  <si>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</si>
  <si>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</si>
  <si>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</si>
  <si>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</si>
  <si>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</si>
  <si>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</si>
  <si>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</si>
  <si>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</si>
  <si>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</si>
  <si>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</si>
  <si>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</si>
  <si>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</si>
  <si>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</si>
  <si>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</si>
  <si>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</si>
  <si>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</si>
  <si>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</si>
  <si>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</si>
  <si>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</si>
  <si>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</si>
  <si>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</si>
  <si>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</si>
  <si>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</si>
  <si>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</si>
  <si>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</si>
  <si>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</si>
  <si>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</si>
  <si>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</si>
  <si>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</si>
  <si>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</si>
  <si>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</si>
  <si>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</si>
  <si>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</si>
  <si>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</si>
  <si>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</si>
  <si>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</si>
  <si>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</si>
  <si>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</si>
  <si>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</si>
  <si>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</si>
  <si>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</si>
  <si>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</si>
  <si>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</si>
  <si>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</si>
  <si>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</si>
  <si>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</si>
  <si>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</si>
  <si>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</si>
  <si>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</si>
  <si>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</si>
  <si>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</si>
  <si>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</si>
  <si>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</si>
  <si>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</si>
  <si>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</si>
  <si>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</si>
  <si>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</si>
  <si>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</si>
  <si>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</si>
  <si>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</si>
  <si>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</si>
  <si>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</si>
  <si>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</si>
  <si>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</si>
  <si>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</si>
  <si>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</si>
  <si>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</si>
  <si>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</si>
  <si>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</si>
  <si>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</si>
  <si>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</si>
  <si>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</si>
  <si>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</si>
  <si>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</si>
  <si>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</si>
  <si>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</si>
  <si>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</si>
  <si>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</si>
  <si>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</si>
  <si>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</si>
  <si>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</si>
  <si>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</si>
  <si>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</si>
  <si>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</si>
  <si>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</si>
  <si>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</si>
  <si>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</si>
  <si>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</si>
  <si>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</si>
  <si>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</si>
  <si>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</si>
  <si>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</si>
  <si>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</si>
  <si>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</si>
  <si>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</si>
  <si>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</si>
  <si>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</si>
  <si>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</si>
  <si>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</si>
  <si>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</si>
  <si>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</si>
  <si>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</si>
  <si>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</si>
  <si>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</si>
  <si>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</si>
  <si>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</si>
  <si>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</si>
  <si>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</si>
  <si>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</si>
  <si>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</si>
  <si>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</si>
  <si>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</si>
  <si>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</si>
  <si>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</si>
  <si>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</si>
  <si>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</si>
  <si>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</si>
  <si>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</si>
  <si>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</si>
  <si>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</si>
  <si>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</si>
  <si>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</si>
  <si>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</si>
  <si>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</si>
  <si>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</si>
  <si>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</si>
  <si>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</si>
  <si>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</si>
  <si>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</si>
  <si>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</si>
  <si>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</si>
  <si>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</si>
  <si>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</si>
  <si>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</si>
  <si>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</si>
  <si>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</si>
  <si>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</si>
  <si>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</si>
  <si>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</si>
  <si>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</si>
  <si>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</si>
  <si>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</si>
  <si>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</si>
  <si>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</si>
  <si>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</si>
  <si>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</si>
  <si>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</si>
  <si>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</si>
  <si>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</si>
  <si>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</si>
  <si>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</si>
  <si>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</si>
  <si>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</si>
  <si>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</si>
  <si>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</si>
  <si>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</si>
  <si>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</si>
  <si>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</si>
  <si>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</si>
  <si>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</si>
  <si>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</si>
  <si>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</si>
  <si>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</si>
  <si>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</si>
  <si>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</si>
  <si>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</si>
  <si>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</si>
  <si>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</si>
  <si>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</si>
  <si>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</si>
  <si>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</si>
  <si>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</si>
  <si>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</si>
  <si>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</si>
  <si>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</si>
  <si>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</si>
  <si>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</si>
  <si>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</si>
  <si>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</si>
  <si>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</si>
  <si>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</si>
  <si>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</si>
  <si>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</si>
  <si>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</si>
  <si>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</si>
  <si>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</si>
  <si>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</si>
  <si>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</si>
  <si>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</si>
  <si>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</si>
  <si>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</si>
  <si>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</si>
  <si>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</si>
  <si>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</si>
  <si>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</si>
  <si>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</si>
  <si>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</si>
  <si>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</si>
  <si>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</si>
  <si>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</si>
  <si>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</si>
  <si>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</si>
  <si>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</si>
  <si>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</si>
  <si>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</si>
  <si>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</si>
  <si>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</si>
  <si>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</si>
  <si>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</si>
  <si>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</si>
  <si>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</si>
  <si>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</si>
  <si>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</si>
  <si>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</si>
  <si>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</si>
  <si>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</si>
  <si>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</si>
  <si>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</si>
  <si>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</si>
  <si>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</si>
  <si>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</si>
  <si>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</si>
  <si>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</si>
  <si>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</si>
  <si>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</si>
  <si>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</si>
  <si>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</si>
  <si>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</si>
  <si>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</si>
  <si>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</si>
  <si>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</si>
  <si>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</si>
  <si>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</si>
  <si>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</si>
  <si>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</si>
  <si>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</si>
  <si>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</si>
  <si>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</si>
  <si>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</si>
  <si>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</si>
  <si>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</si>
  <si>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</si>
  <si>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</si>
  <si>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</si>
  <si>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</si>
  <si>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</si>
  <si>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</si>
  <si>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</si>
  <si>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</si>
  <si>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</si>
  <si>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</si>
  <si>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</si>
  <si>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</si>
  <si>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</si>
  <si>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</si>
  <si>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</si>
  <si>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</si>
  <si>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</si>
  <si>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</si>
  <si>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</si>
  <si>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</si>
  <si>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</si>
  <si>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</si>
  <si>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</si>
  <si>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</si>
  <si>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</si>
  <si>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</si>
  <si>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</si>
  <si>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</si>
  <si>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</si>
  <si>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</si>
  <si>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</si>
  <si>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</si>
  <si>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</si>
  <si>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</si>
  <si>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</si>
  <si>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</si>
  <si>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</si>
  <si>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</si>
  <si>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</si>
  <si>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</si>
  <si>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</si>
  <si>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</si>
  <si>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</si>
  <si>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</si>
  <si>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</si>
  <si>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</si>
  <si>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</si>
  <si>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</si>
  <si>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</si>
  <si>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</si>
  <si>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</si>
  <si>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</si>
  <si>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</si>
  <si>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</si>
  <si>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</si>
  <si>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</si>
  <si>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</si>
  <si>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</si>
  <si>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</si>
  <si>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</si>
  <si>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</si>
  <si>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</si>
  <si>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</si>
  <si>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</si>
  <si>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</si>
  <si>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</si>
  <si>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</si>
  <si>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</si>
  <si>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</si>
  <si>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</si>
  <si>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</si>
  <si>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</si>
  <si>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</si>
  <si>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</si>
  <si>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</si>
  <si>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</si>
  <si>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</si>
  <si>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</si>
  <si>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</si>
  <si>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</si>
  <si>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</si>
  <si>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</si>
  <si>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</si>
  <si>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</si>
  <si>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</si>
  <si>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</si>
  <si>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</si>
  <si>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</si>
  <si>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</si>
  <si>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</si>
  <si>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</si>
  <si>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</si>
  <si>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</si>
  <si>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</si>
  <si>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</si>
  <si>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</si>
  <si>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</si>
  <si>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</si>
  <si>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</si>
  <si>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</si>
  <si>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</si>
  <si>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</si>
  <si>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</si>
  <si>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</si>
  <si>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</si>
  <si>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</si>
  <si>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</si>
  <si>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</si>
  <si>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</si>
  <si>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</si>
  <si>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</si>
  <si>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</si>
  <si>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</si>
  <si>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</si>
  <si>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</si>
  <si>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</si>
  <si>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</si>
  <si>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</si>
  <si>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</si>
  <si>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</si>
  <si>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</si>
  <si>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</si>
  <si>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</si>
  <si>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</si>
  <si>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</si>
  <si>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</si>
  <si>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</si>
  <si>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</si>
  <si>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</si>
  <si>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</si>
  <si>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</si>
  <si>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</si>
  <si>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</si>
  <si>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</si>
  <si>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</si>
  <si>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</si>
  <si>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</si>
  <si>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</si>
  <si>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</si>
  <si>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</si>
  <si>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</si>
  <si>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</si>
  <si>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</si>
  <si>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</si>
  <si>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</si>
  <si>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</si>
  <si>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</si>
  <si>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</si>
  <si>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</si>
  <si>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</si>
  <si>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</si>
  <si>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</si>
  <si>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</si>
  <si>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</si>
  <si>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</si>
  <si>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</si>
  <si>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</si>
  <si>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</si>
  <si>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</si>
  <si>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</si>
  <si>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</si>
  <si>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</si>
  <si>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</si>
  <si>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</si>
  <si>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</si>
  <si>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</si>
  <si>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</si>
  <si>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</si>
  <si>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</si>
  <si>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</si>
  <si>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</si>
  <si>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</si>
  <si>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</si>
  <si>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</si>
  <si>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</si>
  <si>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</si>
  <si>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</si>
  <si>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</si>
  <si>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</si>
  <si>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</si>
  <si>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</si>
  <si>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</si>
  <si>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</si>
  <si>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</si>
  <si>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</si>
  <si>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</si>
  <si>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</si>
  <si>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</si>
  <si>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</si>
  <si>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</si>
  <si>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</si>
  <si>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</si>
  <si>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</si>
  <si>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</si>
  <si>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</si>
  <si>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</si>
  <si>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</si>
  <si>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</si>
  <si>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</si>
  <si>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</si>
  <si>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</si>
  <si>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</si>
  <si>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</si>
  <si>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</si>
  <si>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</si>
  <si>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</si>
  <si>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</si>
  <si>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</si>
  <si>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</si>
  <si>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</si>
  <si>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</si>
  <si>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</si>
  <si>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</si>
  <si>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</si>
  <si>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</si>
  <si>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</si>
  <si>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</si>
  <si>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</si>
  <si>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</si>
  <si>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</si>
  <si>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</si>
  <si>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</si>
  <si>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</si>
  <si>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</si>
  <si>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</si>
  <si>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</si>
  <si>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</si>
  <si>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</si>
  <si>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</si>
  <si>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</si>
  <si>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</si>
  <si>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</si>
  <si>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</si>
  <si>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</si>
  <si>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</si>
  <si>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</si>
  <si>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</si>
  <si>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</si>
  <si>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</si>
  <si>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</si>
  <si>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</si>
  <si>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</si>
  <si>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</si>
  <si>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</si>
  <si>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</si>
  <si>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</si>
  <si>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</si>
  <si>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</si>
  <si>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</si>
  <si>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</si>
  <si>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</si>
  <si>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</si>
  <si>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</si>
  <si>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</si>
  <si>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</si>
  <si>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</si>
  <si>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</si>
  <si>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</si>
  <si>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</si>
  <si>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</si>
  <si>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</si>
  <si>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</si>
  <si>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</si>
  <si>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</si>
  <si>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</si>
  <si>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</si>
  <si>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</si>
  <si>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</si>
  <si>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</si>
  <si>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</si>
  <si>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</si>
  <si>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</si>
  <si>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</si>
  <si>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</si>
  <si>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</si>
  <si>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</si>
  <si>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</si>
  <si>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</si>
  <si>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</si>
  <si>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</si>
  <si>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</si>
  <si>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</si>
  <si>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</si>
  <si>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</si>
  <si>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</si>
  <si>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</si>
  <si>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</si>
  <si>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</si>
  <si>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</si>
  <si>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</si>
  <si>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</si>
  <si>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</si>
  <si>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</si>
  <si>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</si>
  <si>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</si>
  <si>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</si>
  <si>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</si>
  <si>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</si>
  <si>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</si>
  <si>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</si>
  <si>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</si>
  <si>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</si>
  <si>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</si>
  <si>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</si>
  <si>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</si>
  <si>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</si>
  <si>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</si>
  <si>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</si>
  <si>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</si>
  <si>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</si>
  <si>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</si>
  <si>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</si>
  <si>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</si>
  <si>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</si>
  <si>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</si>
  <si>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</si>
  <si>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</si>
  <si>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</si>
  <si>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</si>
  <si>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</si>
  <si>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</si>
  <si>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</si>
  <si>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</si>
  <si>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</si>
  <si>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</si>
  <si>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</si>
  <si>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</si>
  <si>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</si>
  <si>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</si>
  <si>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</si>
  <si>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</si>
  <si>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</si>
  <si>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</si>
  <si>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</si>
  <si>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</si>
  <si>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</si>
  <si>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</si>
  <si>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</si>
  <si>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</si>
  <si>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</si>
  <si>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</si>
  <si>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</si>
  <si>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</si>
  <si>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</si>
  <si>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</si>
  <si>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</si>
  <si>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</si>
  <si>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</si>
  <si>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</si>
  <si>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</si>
  <si>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</si>
  <si>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</si>
  <si>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</si>
  <si>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</si>
  <si>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</si>
  <si>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</si>
  <si>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</si>
  <si>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</si>
  <si>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</si>
  <si>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</si>
  <si>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</si>
  <si>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</si>
  <si>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</si>
  <si>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</si>
  <si>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</si>
  <si>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</si>
  <si>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</si>
  <si>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</si>
  <si>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</si>
  <si>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</si>
  <si>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</si>
  <si>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</si>
  <si>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</si>
  <si>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</si>
  <si>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</si>
  <si>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</si>
  <si>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</si>
  <si>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</si>
  <si>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</si>
  <si>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</si>
  <si>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</si>
  <si>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</si>
  <si>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</si>
  <si>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</si>
  <si>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</si>
  <si>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</si>
  <si>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</si>
  <si>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</si>
  <si>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</si>
  <si>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</si>
  <si>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</si>
  <si>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</si>
  <si>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</si>
  <si>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</si>
  <si>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</si>
  <si>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</si>
  <si>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</si>
  <si>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</si>
  <si>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</si>
  <si>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</si>
  <si>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</si>
  <si>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</si>
  <si>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</si>
  <si>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</si>
  <si>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</si>
  <si>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</si>
  <si>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</si>
  <si>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</si>
  <si>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</si>
  <si>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</si>
  <si>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</si>
  <si>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</si>
  <si>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</si>
  <si>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</si>
  <si>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</si>
  <si>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</si>
  <si>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</si>
  <si>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</si>
  <si>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</si>
  <si>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</si>
  <si>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</si>
  <si>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</si>
  <si>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</si>
  <si>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</si>
  <si>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</si>
  <si>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</si>
  <si>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</si>
  <si>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</si>
  <si>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</si>
  <si>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</si>
  <si>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</si>
  <si>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</si>
  <si>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</si>
  <si>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</si>
  <si>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</si>
  <si>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</si>
  <si>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</si>
  <si>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</si>
  <si>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</si>
  <si>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</si>
  <si>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</si>
  <si>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</si>
  <si>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</si>
  <si>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</si>
  <si>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</si>
  <si>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</si>
  <si>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</si>
  <si>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</si>
  <si>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</si>
  <si>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</si>
  <si>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</si>
  <si>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</si>
  <si>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</si>
  <si>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</si>
  <si>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</si>
  <si>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</si>
  <si>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</si>
  <si>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</si>
  <si>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</si>
  <si>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</si>
  <si>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</si>
  <si>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</si>
  <si>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</si>
  <si>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</si>
  <si>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</si>
  <si>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</si>
  <si>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</si>
  <si>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</si>
  <si>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</si>
  <si>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</si>
  <si>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</si>
  <si>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</si>
  <si>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</si>
  <si>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</si>
  <si>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</si>
  <si>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</si>
  <si>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</si>
  <si>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</si>
  <si>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</si>
  <si>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</si>
  <si>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</si>
  <si>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</si>
  <si>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</si>
  <si>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</si>
  <si>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</si>
  <si>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</si>
  <si>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</si>
  <si>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</si>
  <si>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</si>
  <si>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</si>
  <si>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</si>
  <si>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</si>
  <si>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</si>
  <si>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</si>
  <si>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</si>
  <si>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</si>
  <si>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</si>
  <si>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</si>
  <si>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</si>
  <si>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</si>
  <si>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</si>
  <si>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</si>
  <si>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</si>
  <si>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</si>
  <si>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</si>
  <si>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</si>
  <si>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</si>
  <si>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</si>
  <si>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</si>
  <si>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</si>
  <si>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</si>
  <si>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</si>
  <si>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</si>
  <si>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</si>
  <si>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</si>
  <si>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</si>
  <si>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</si>
  <si>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</si>
  <si>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</si>
  <si>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</si>
  <si>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</si>
  <si>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</si>
  <si>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</si>
  <si>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</si>
  <si>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</si>
  <si>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</si>
  <si>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</si>
  <si>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</si>
  <si>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</si>
  <si>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</si>
  <si>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</si>
  <si>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</si>
  <si>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</si>
  <si>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</si>
  <si>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</si>
  <si>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</si>
  <si>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</si>
  <si>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</si>
  <si>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</si>
  <si>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</si>
  <si>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</si>
  <si>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</si>
  <si>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</si>
  <si>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</si>
  <si>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</si>
  <si>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</si>
  <si>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</si>
  <si>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</si>
  <si>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</si>
  <si>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</si>
  <si>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</si>
  <si>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</si>
  <si>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</si>
  <si>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</si>
  <si>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</si>
  <si>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</si>
  <si>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</si>
  <si>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</si>
  <si>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</si>
  <si>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</si>
  <si>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</si>
  <si>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</si>
  <si>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</si>
  <si>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</si>
  <si>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</si>
  <si>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</si>
  <si>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</si>
  <si>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</si>
  <si>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</si>
  <si>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</si>
  <si>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</si>
  <si>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</si>
  <si>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</si>
  <si>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</si>
  <si>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</si>
  <si>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</si>
  <si>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</si>
  <si>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</si>
  <si>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</si>
  <si>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</si>
  <si>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</si>
  <si>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</si>
  <si>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</si>
  <si>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</si>
  <si>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</si>
  <si>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</si>
  <si>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</si>
  <si>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</si>
  <si>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</si>
  <si>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</si>
  <si>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</si>
  <si>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</si>
  <si>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</si>
  <si>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</si>
  <si>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</si>
  <si>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</si>
  <si>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</si>
  <si>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</si>
  <si>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</si>
  <si>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</si>
  <si>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</si>
  <si>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</si>
  <si>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</si>
  <si>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</si>
  <si>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</si>
  <si>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</si>
  <si>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</si>
  <si>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</si>
  <si>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</si>
  <si>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</si>
  <si>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</si>
  <si>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</si>
  <si>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</si>
  <si>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</si>
  <si>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</si>
  <si>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</si>
  <si>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</si>
  <si>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</si>
  <si>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</si>
  <si>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</si>
  <si>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</si>
  <si>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</si>
  <si>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</si>
  <si>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</si>
  <si>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</si>
  <si>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</si>
  <si>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</si>
  <si>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</si>
  <si>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</si>
  <si>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</si>
  <si>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</si>
  <si>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</si>
  <si>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</si>
  <si>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</si>
  <si>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</si>
  <si>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</si>
  <si>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</si>
  <si>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</si>
  <si>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</si>
  <si>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</si>
  <si>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</si>
  <si>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</si>
  <si>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</si>
  <si>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</si>
  <si>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</si>
  <si>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</si>
  <si>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</si>
  <si>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</si>
  <si>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</si>
  <si>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</si>
  <si>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</si>
  <si>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</si>
  <si>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</si>
  <si>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</si>
  <si>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</si>
  <si>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</si>
  <si>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</si>
  <si>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</si>
  <si>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</si>
  <si>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</si>
  <si>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</si>
  <si>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</si>
  <si>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</si>
  <si>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</si>
  <si>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</si>
  <si>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</si>
  <si>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</si>
  <si>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</si>
  <si>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</si>
  <si>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</si>
  <si>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</si>
  <si>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</si>
  <si>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</si>
  <si>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</si>
  <si>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</si>
  <si>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</si>
  <si>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</si>
  <si>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</si>
  <si>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</si>
  <si>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</si>
  <si>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</si>
  <si>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</si>
  <si>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</si>
  <si>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</si>
  <si>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</si>
  <si>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</si>
  <si>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</si>
  <si>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</si>
  <si>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</si>
  <si>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</si>
  <si>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</si>
  <si>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</si>
  <si>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</si>
  <si>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</si>
  <si>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</si>
  <si>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</si>
  <si>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</si>
  <si>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</si>
  <si>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</si>
  <si>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</si>
  <si>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</si>
  <si>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</si>
  <si>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</si>
  <si>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</si>
  <si>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</si>
  <si>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</si>
  <si>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</si>
  <si>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</si>
  <si>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</si>
  <si>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</si>
  <si>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</si>
  <si>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</si>
  <si>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</si>
  <si>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</si>
  <si>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</si>
  <si>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</si>
  <si>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</si>
  <si>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</si>
  <si>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</si>
  <si>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</si>
  <si>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</si>
  <si>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</si>
  <si>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</si>
  <si>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</si>
  <si>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</si>
  <si>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</si>
  <si>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</si>
  <si>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</si>
  <si>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</si>
  <si>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</si>
  <si>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</si>
  <si>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</si>
  <si>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</si>
  <si>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</si>
  <si>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</si>
  <si>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</si>
  <si>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</si>
  <si>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</si>
  <si>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</si>
  <si>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</si>
  <si>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</si>
  <si>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</si>
  <si>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</si>
  <si>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</si>
  <si>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</si>
  <si>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</si>
  <si>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</si>
  <si>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</si>
  <si>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</si>
  <si>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</si>
  <si>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</si>
  <si>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</si>
  <si>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</si>
  <si>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</si>
  <si>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</si>
  <si>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</si>
  <si>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</si>
  <si>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</si>
  <si>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</si>
  <si>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</si>
  <si>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</si>
  <si>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</si>
  <si>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</si>
  <si>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</si>
  <si>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</si>
  <si>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</si>
  <si>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</si>
  <si>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</si>
  <si>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</si>
  <si>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</si>
  <si>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</si>
  <si>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</si>
  <si>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</si>
  <si>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</si>
  <si>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</si>
  <si>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</si>
  <si>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</si>
  <si>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</si>
  <si>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</si>
  <si>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</si>
  <si>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</si>
  <si>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</si>
  <si>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</si>
  <si>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</si>
  <si>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</si>
  <si>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</si>
  <si>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</si>
  <si>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</si>
  <si>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</si>
  <si>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</si>
  <si>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</si>
  <si>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</si>
  <si>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</si>
  <si>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</si>
  <si>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</si>
  <si>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</si>
  <si>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</si>
  <si>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</si>
  <si>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</si>
  <si>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</si>
  <si>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</si>
  <si>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</si>
  <si>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</si>
  <si>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</si>
  <si>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</si>
  <si>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</si>
  <si>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</si>
  <si>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</si>
  <si>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</si>
  <si>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</si>
  <si>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</si>
  <si>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</si>
  <si>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</si>
  <si>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</si>
  <si>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</si>
  <si>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</si>
  <si>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</si>
  <si>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</si>
  <si>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</si>
  <si>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</si>
  <si>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</si>
  <si>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</si>
  <si>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</si>
  <si>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</si>
  <si>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</si>
  <si>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</si>
  <si>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</si>
  <si>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</si>
  <si>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</si>
  <si>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</si>
  <si>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</si>
  <si>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</si>
  <si>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</si>
  <si>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</si>
  <si>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</si>
  <si>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</si>
  <si>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</si>
  <si>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</si>
  <si>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</si>
  <si>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</si>
  <si>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</si>
  <si>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</si>
  <si>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</si>
  <si>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</si>
  <si>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</si>
  <si>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</si>
  <si>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</si>
  <si>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</si>
  <si>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</si>
  <si>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</si>
  <si>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</si>
  <si>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</si>
  <si>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</si>
  <si>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</si>
  <si>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</si>
  <si>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</si>
  <si>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</si>
  <si>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</si>
  <si>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</si>
  <si>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</si>
  <si>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</si>
  <si>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</si>
  <si>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</si>
  <si>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</si>
  <si>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</si>
  <si>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</si>
  <si>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</si>
  <si>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</si>
  <si>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</si>
  <si>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</si>
  <si>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</si>
  <si>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</si>
  <si>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</si>
  <si>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</si>
  <si>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</si>
  <si>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</si>
  <si>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</si>
  <si>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</si>
  <si>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</si>
  <si>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</si>
  <si>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</si>
  <si>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</si>
  <si>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</si>
  <si>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</si>
  <si>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</si>
  <si>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</si>
  <si>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</si>
  <si>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</si>
  <si>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</si>
  <si>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</si>
  <si>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</si>
  <si>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</si>
  <si>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</si>
  <si>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</si>
  <si>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</si>
  <si>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</si>
  <si>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</si>
  <si>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</si>
  <si>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</si>
  <si>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</si>
  <si>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</si>
  <si>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</si>
  <si>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</si>
  <si>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</si>
  <si>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</si>
  <si>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</si>
  <si>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</si>
  <si>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</si>
  <si>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</si>
  <si>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</si>
  <si>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</si>
  <si>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</si>
  <si>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</si>
  <si>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</si>
  <si>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</si>
  <si>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</si>
  <si>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</si>
  <si>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</si>
  <si>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</si>
  <si>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</si>
  <si>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</si>
  <si>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</si>
  <si>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</si>
  <si>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</si>
  <si>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</si>
  <si>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</si>
  <si>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</si>
  <si>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</si>
  <si>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</si>
  <si>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</si>
  <si>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</si>
  <si>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</si>
  <si>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</si>
  <si>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</si>
  <si>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</si>
  <si>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</si>
  <si>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</si>
  <si>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</si>
  <si>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</si>
  <si>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</si>
  <si>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</si>
  <si>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</si>
  <si>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</si>
  <si>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</si>
  <si>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</si>
  <si>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</si>
  <si>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</si>
  <si>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</si>
  <si>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</si>
  <si>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</si>
  <si>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</si>
  <si>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</si>
  <si>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</si>
  <si>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</si>
  <si>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</si>
  <si>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</si>
  <si>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</si>
  <si>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</si>
  <si>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</si>
  <si>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</si>
  <si>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</si>
  <si>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</si>
  <si>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</si>
  <si>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</si>
  <si>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</si>
  <si>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</si>
  <si>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</si>
  <si>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</si>
  <si>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</si>
  <si>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</si>
  <si>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</si>
  <si>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</si>
  <si>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</si>
  <si>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</si>
  <si>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</si>
  <si>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</si>
  <si>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</si>
  <si>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</si>
  <si>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</si>
  <si>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</si>
  <si>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</si>
  <si>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</si>
  <si>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</si>
  <si>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</si>
  <si>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</si>
  <si>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</si>
  <si>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</si>
  <si>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</si>
  <si>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</si>
  <si>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</si>
  <si>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</si>
  <si>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</si>
  <si>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</si>
  <si>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</si>
  <si>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</si>
  <si>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</si>
  <si>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</si>
  <si>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</si>
  <si>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</si>
  <si>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</si>
  <si>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</si>
  <si>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</si>
  <si>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</si>
  <si>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</si>
  <si>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</si>
  <si>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</si>
  <si>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</si>
  <si>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</si>
  <si>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</si>
  <si>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</si>
  <si>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</si>
  <si>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</si>
  <si>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</si>
  <si>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</si>
  <si>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</si>
  <si>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</si>
  <si>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</si>
  <si>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</si>
  <si>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</si>
  <si>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</si>
  <si>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</si>
  <si>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</si>
  <si>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</si>
  <si>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</si>
  <si>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</si>
  <si>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</si>
  <si>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</si>
  <si>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</si>
  <si>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</si>
  <si>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</si>
  <si>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</si>
  <si>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</si>
  <si>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</si>
  <si>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</si>
  <si>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</si>
  <si>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</si>
  <si>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</si>
  <si>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</si>
  <si>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</si>
  <si>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</si>
  <si>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</si>
  <si>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</si>
  <si>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</si>
  <si>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</si>
  <si>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</si>
  <si>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</si>
  <si>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</si>
  <si>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</si>
  <si>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</si>
  <si>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</si>
  <si>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</si>
  <si>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</si>
  <si>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</si>
  <si>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</si>
  <si>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</si>
  <si>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</si>
  <si>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</si>
  <si>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</si>
  <si>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</si>
  <si>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</si>
  <si>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</si>
  <si>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</si>
  <si>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</si>
  <si>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</si>
  <si>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</si>
  <si>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</si>
  <si>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</si>
  <si>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</si>
  <si>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</si>
  <si>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</si>
  <si>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</si>
  <si>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</si>
  <si>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</si>
  <si>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</si>
  <si>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</si>
  <si>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</si>
  <si>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</si>
  <si>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</si>
  <si>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</si>
  <si>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</si>
  <si>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</si>
  <si>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</si>
  <si>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</si>
  <si>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</si>
  <si>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</si>
  <si>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</si>
  <si>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</si>
  <si>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</si>
  <si>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</si>
  <si>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</si>
  <si>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</si>
  <si>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</si>
  <si>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</si>
  <si>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</si>
  <si>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</si>
  <si>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</si>
  <si>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</si>
  <si>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</si>
  <si>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</si>
  <si>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</si>
  <si>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</si>
  <si>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</si>
  <si>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</si>
  <si>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</si>
  <si>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</si>
  <si>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</si>
  <si>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</si>
  <si>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</si>
  <si>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</si>
  <si>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</si>
  <si>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</si>
  <si>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</si>
  <si>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</si>
  <si>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</si>
  <si>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</si>
  <si>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</si>
  <si>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</si>
  <si>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</si>
  <si>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</si>
  <si>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</si>
  <si>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</si>
  <si>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</si>
  <si>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</si>
  <si>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</si>
  <si>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</si>
  <si>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</si>
  <si>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</si>
  <si>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</si>
  <si>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</si>
  <si>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</si>
  <si>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</si>
  <si>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</si>
  <si>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</si>
  <si>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</si>
  <si>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</si>
  <si>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</si>
  <si>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</si>
  <si>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</si>
  <si>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</si>
  <si>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</si>
  <si>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</si>
  <si>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</si>
  <si>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</si>
  <si>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</si>
  <si>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</si>
  <si>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</si>
  <si>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</si>
  <si>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</si>
  <si>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</si>
  <si>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</si>
  <si>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</si>
  <si>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</si>
  <si>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</si>
  <si>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</si>
  <si>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</si>
  <si>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</si>
  <si>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</si>
  <si>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</si>
  <si>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</si>
  <si>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</si>
  <si>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</si>
  <si>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</si>
  <si>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</si>
  <si>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</si>
  <si>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</si>
  <si>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</si>
  <si>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</si>
  <si>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</si>
  <si>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</si>
  <si>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</si>
  <si>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</si>
  <si>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</si>
  <si>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</si>
  <si>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</si>
  <si>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</si>
  <si>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</si>
  <si>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</si>
  <si>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</si>
  <si>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</si>
  <si>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</si>
  <si>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</si>
  <si>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</si>
  <si>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</si>
  <si>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</si>
  <si>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</si>
  <si>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</si>
  <si>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</si>
  <si>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</si>
  <si>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</si>
  <si>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</si>
  <si>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</si>
  <si>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</si>
  <si>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</si>
  <si>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</si>
  <si>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</si>
  <si>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</si>
  <si>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</si>
  <si>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</si>
  <si>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</si>
  <si>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</si>
  <si>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</si>
  <si>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</si>
  <si>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</si>
  <si>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</si>
  <si>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</si>
  <si>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</si>
  <si>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</si>
  <si>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</si>
  <si>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</si>
  <si>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</si>
  <si>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</si>
  <si>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</si>
  <si>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</si>
  <si>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</si>
  <si>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</si>
  <si>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</si>
  <si>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</si>
  <si>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</si>
  <si>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</si>
  <si>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</si>
  <si>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</si>
  <si>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</si>
  <si>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</si>
  <si>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</si>
  <si>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</si>
  <si>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</si>
  <si>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</si>
  <si>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</si>
  <si>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</si>
  <si>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</si>
  <si>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</si>
  <si>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</si>
  <si>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</si>
  <si>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</si>
  <si>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</si>
  <si>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</si>
  <si>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</si>
  <si>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</si>
  <si>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</si>
  <si>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</si>
  <si>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</si>
  <si>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</si>
  <si>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</si>
  <si>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</si>
  <si>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</si>
  <si>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</si>
  <si>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</si>
  <si>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</si>
  <si>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</si>
  <si>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</si>
  <si>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</si>
  <si>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</si>
  <si>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</si>
  <si>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</si>
  <si>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</si>
  <si>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</si>
  <si>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</si>
  <si>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</si>
  <si>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</si>
  <si>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</si>
  <si>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</si>
  <si>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</si>
  <si>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</si>
  <si>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</si>
  <si>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</si>
  <si>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</si>
  <si>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</si>
  <si>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</si>
  <si>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</si>
  <si>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</si>
  <si>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</si>
  <si>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</si>
  <si>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</si>
  <si>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</si>
  <si>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</si>
  <si>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</si>
  <si>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</si>
  <si>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</si>
  <si>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</si>
  <si>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</si>
  <si>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</si>
  <si>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</si>
  <si>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</si>
  <si>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</si>
  <si>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</si>
  <si>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</si>
  <si>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</si>
  <si>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</si>
  <si>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</si>
  <si>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</si>
  <si>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</si>
  <si>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</si>
  <si>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</si>
  <si>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</si>
  <si>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</si>
  <si>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</si>
  <si>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</si>
  <si>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</si>
  <si>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</si>
  <si>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</si>
  <si>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</si>
  <si>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</si>
  <si>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</si>
  <si>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</si>
  <si>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</si>
  <si>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</si>
  <si>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</si>
  <si>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</si>
  <si>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</si>
  <si>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</si>
  <si>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</si>
  <si>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</si>
  <si>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</si>
  <si>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</si>
  <si>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</si>
  <si>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</si>
  <si>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</si>
  <si>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</si>
  <si>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</si>
  <si>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</si>
  <si>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</si>
  <si>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</si>
  <si>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</si>
  <si>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</si>
  <si>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</si>
  <si>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</si>
  <si>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</si>
  <si>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</si>
  <si>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</si>
  <si>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</si>
  <si>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</si>
  <si>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</si>
  <si>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</si>
  <si>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</si>
  <si>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</si>
  <si>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</si>
  <si>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</si>
  <si>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</si>
  <si>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</si>
  <si>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</si>
  <si>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</si>
  <si>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</si>
  <si>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</si>
  <si>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</si>
  <si>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</si>
  <si>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</si>
  <si>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</si>
  <si>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</si>
  <si>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</si>
  <si>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</si>
  <si>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</si>
  <si>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</si>
  <si>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</si>
  <si>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</si>
  <si>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</si>
  <si>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</si>
  <si>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</si>
  <si>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</si>
  <si>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</si>
  <si>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</si>
  <si>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</si>
  <si>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</si>
  <si>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</si>
  <si>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</si>
  <si>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</si>
  <si>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</si>
  <si>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</si>
  <si>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</si>
  <si>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</si>
  <si>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</si>
  <si>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</si>
  <si>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</si>
  <si>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</si>
  <si>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</si>
  <si>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</si>
  <si>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</si>
  <si>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</si>
  <si>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</si>
  <si>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</si>
  <si>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</si>
  <si>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</si>
  <si>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</si>
  <si>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</si>
  <si>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</si>
  <si>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</si>
  <si>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</si>
  <si>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</si>
  <si>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</si>
  <si>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</si>
  <si>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</si>
  <si>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</si>
  <si>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</si>
  <si>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</si>
  <si>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</si>
  <si>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</si>
  <si>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</si>
  <si>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</si>
  <si>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</si>
  <si>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</si>
  <si>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</si>
  <si>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</si>
  <si>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</si>
  <si>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</si>
  <si>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</si>
  <si>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</si>
  <si>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</si>
  <si>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</si>
  <si>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</si>
  <si>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</si>
  <si>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</si>
  <si>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</si>
  <si>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</si>
  <si>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</si>
  <si>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</si>
  <si>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</si>
  <si>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</si>
  <si>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</si>
  <si>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</si>
  <si>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</si>
  <si>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</si>
  <si>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</si>
  <si>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</si>
  <si>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</si>
  <si>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</si>
  <si>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</si>
  <si>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</si>
  <si>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</si>
  <si>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</si>
  <si>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</si>
  <si>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</si>
  <si>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</si>
  <si>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</si>
  <si>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</si>
  <si>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</si>
  <si>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</si>
  <si>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</si>
  <si>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</si>
  <si>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</si>
  <si>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</si>
  <si>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</si>
  <si>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</si>
  <si>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</si>
  <si>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</si>
  <si>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</si>
  <si>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</si>
  <si>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</si>
  <si>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</si>
  <si>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</si>
  <si>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</si>
  <si>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</si>
  <si>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</si>
  <si>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</si>
  <si>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</si>
  <si>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</si>
  <si>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</si>
  <si>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</si>
  <si>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</si>
  <si>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</si>
  <si>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</si>
  <si>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</si>
  <si>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</si>
  <si>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</si>
  <si>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</si>
  <si>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</si>
  <si>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</si>
  <si>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</si>
  <si>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</si>
  <si>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</si>
  <si>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</si>
  <si>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</si>
  <si>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</si>
  <si>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</si>
  <si>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</si>
  <si>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</si>
  <si>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</si>
  <si>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</si>
  <si>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</si>
  <si>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</si>
  <si>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</si>
  <si>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</si>
  <si>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</si>
  <si>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</si>
  <si>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</si>
  <si>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</si>
  <si>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</si>
  <si>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</si>
  <si>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</si>
  <si>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</si>
  <si>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</si>
  <si>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</si>
  <si>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</si>
  <si>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</si>
  <si>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</si>
  <si>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</si>
  <si>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</si>
  <si>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</si>
  <si>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</si>
  <si>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</si>
  <si>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</si>
  <si>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</si>
  <si>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</si>
  <si>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</si>
  <si>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</si>
  <si>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</si>
  <si>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</si>
  <si>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</si>
  <si>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</si>
  <si>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</si>
  <si>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</si>
  <si>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</si>
  <si>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</si>
  <si>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</si>
  <si>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</si>
  <si>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</si>
  <si>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</si>
  <si>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</si>
  <si>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</si>
  <si>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</si>
  <si>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</si>
  <si>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</si>
  <si>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</si>
  <si>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</si>
  <si>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</si>
  <si>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</si>
  <si>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</si>
  <si>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</si>
  <si>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</si>
  <si>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</si>
  <si>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</si>
  <si>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</si>
  <si>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</si>
  <si>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</si>
  <si>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</si>
  <si>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</si>
  <si>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</si>
  <si>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</si>
  <si>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</si>
  <si>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</si>
  <si>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</si>
  <si>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</si>
  <si>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</si>
  <si>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</si>
  <si>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</si>
  <si>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</si>
  <si>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</si>
  <si>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</si>
  <si>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</si>
  <si>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</si>
  <si>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</si>
  <si>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</si>
  <si>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</si>
  <si>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</si>
  <si>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</si>
  <si>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</si>
  <si>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</si>
  <si>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</si>
  <si>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</si>
  <si>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</si>
  <si>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</si>
  <si>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</si>
  <si>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</si>
  <si>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</si>
  <si>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</si>
  <si>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</si>
  <si>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</si>
  <si>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</si>
  <si>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</si>
  <si>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</si>
  <si>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</si>
  <si>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</si>
  <si>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</si>
  <si>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</si>
  <si>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</si>
  <si>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</si>
  <si>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</si>
  <si>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</si>
  <si>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</si>
  <si>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</si>
  <si>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</si>
  <si>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</si>
  <si>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</si>
  <si>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</si>
  <si>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</si>
  <si>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</si>
  <si>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</si>
  <si>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</si>
  <si>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</si>
  <si>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</si>
  <si>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</si>
  <si>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</si>
  <si>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</si>
  <si>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</si>
  <si>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</si>
  <si>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</si>
  <si>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</si>
  <si>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</si>
  <si>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</si>
  <si>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</si>
  <si>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</si>
  <si>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</si>
  <si>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</si>
  <si>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</si>
  <si>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</si>
  <si>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</si>
  <si>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</si>
  <si>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</si>
  <si>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</si>
  <si>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</si>
  <si>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</si>
  <si>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</si>
  <si>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</si>
  <si>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</si>
  <si>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</si>
  <si>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</si>
  <si>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</si>
  <si>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</si>
  <si>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</si>
  <si>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</si>
  <si>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</si>
  <si>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</si>
  <si>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</si>
  <si>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</si>
  <si>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</si>
  <si>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</si>
  <si>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</si>
  <si>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</si>
  <si>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</si>
  <si>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</si>
  <si>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</si>
  <si>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</si>
  <si>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</si>
  <si>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</si>
  <si>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</si>
  <si>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</si>
  <si>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</si>
  <si>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</si>
  <si>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</si>
  <si>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</si>
  <si>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</si>
  <si>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</si>
  <si>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</si>
  <si>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</si>
  <si>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</si>
  <si>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</si>
  <si>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</si>
  <si>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</si>
  <si>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</si>
  <si>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</si>
  <si>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</si>
  <si>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</si>
  <si>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</si>
  <si>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</si>
  <si>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</si>
  <si>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</si>
  <si>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</si>
  <si>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</si>
  <si>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</si>
  <si>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</si>
  <si>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</si>
  <si>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</si>
  <si>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</si>
  <si>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</si>
  <si>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</si>
  <si>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</si>
  <si>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</si>
  <si>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</si>
  <si>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</si>
  <si>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</si>
  <si>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</si>
  <si>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</si>
  <si>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</si>
  <si>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</si>
  <si>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</si>
  <si>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</si>
  <si>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</si>
  <si>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</si>
  <si>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</si>
  <si>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</si>
  <si>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</si>
  <si>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</si>
  <si>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</si>
  <si>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</si>
  <si>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</si>
  <si>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</si>
  <si>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</si>
  <si>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</si>
  <si>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</si>
  <si>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</si>
  <si>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</si>
  <si>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</si>
  <si>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</si>
  <si>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</si>
  <si>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</si>
  <si>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</si>
  <si>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</si>
  <si>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</si>
  <si>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</si>
  <si>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</si>
  <si>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</si>
  <si>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</si>
  <si>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</si>
  <si>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</si>
  <si>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</si>
  <si>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</si>
  <si>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</si>
  <si>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</si>
  <si>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</si>
  <si>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</si>
  <si>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</si>
  <si>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</si>
  <si>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</si>
  <si>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</si>
  <si>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</si>
  <si>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</si>
  <si>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</si>
  <si>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</si>
  <si>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</si>
  <si>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</si>
  <si>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</si>
  <si>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</si>
  <si>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</si>
  <si>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</si>
  <si>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</si>
  <si>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</si>
  <si>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</si>
  <si>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</si>
  <si>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</si>
  <si>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</si>
  <si>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</si>
  <si>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</si>
  <si>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</si>
  <si>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</si>
  <si>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</si>
  <si>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</si>
  <si>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</si>
  <si>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</si>
  <si>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</si>
  <si>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</si>
  <si>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</si>
  <si>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</si>
  <si>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</si>
  <si>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</si>
  <si>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</si>
  <si>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</si>
  <si>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</si>
  <si>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</si>
  <si>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</si>
  <si>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</si>
  <si>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</si>
  <si>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</si>
  <si>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</si>
  <si>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</si>
  <si>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</si>
  <si>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</si>
  <si>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</si>
  <si>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</si>
  <si>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</si>
  <si>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</si>
  <si>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</si>
  <si>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</si>
  <si>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</si>
  <si>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</si>
  <si>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</si>
  <si>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</si>
  <si>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</si>
  <si>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</si>
  <si>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</si>
  <si>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</si>
  <si>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</si>
  <si>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</si>
  <si>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</si>
  <si>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</si>
  <si>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</si>
  <si>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</si>
  <si>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</si>
  <si>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</si>
  <si>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</si>
  <si>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</si>
  <si>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</si>
  <si>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</si>
  <si>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</si>
  <si>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</si>
  <si>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</si>
  <si>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</si>
  <si>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</si>
  <si>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</si>
  <si>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</si>
  <si>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</si>
  <si>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</si>
  <si>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</si>
  <si>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</si>
  <si>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</si>
  <si>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</si>
  <si>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</si>
  <si>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</si>
  <si>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</si>
  <si>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</si>
  <si>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</si>
  <si>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</si>
  <si>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</si>
  <si>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</si>
  <si>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</si>
  <si>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</si>
  <si>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</si>
  <si>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</si>
  <si>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</si>
  <si>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</si>
  <si>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</si>
  <si>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</si>
  <si>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</si>
  <si>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</si>
  <si>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</si>
  <si>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</si>
  <si>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</si>
  <si>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</si>
  <si>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</si>
  <si>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</si>
  <si>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</si>
  <si>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</si>
  <si>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</si>
  <si>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</si>
  <si>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</si>
  <si>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</si>
  <si>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</si>
  <si>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</si>
  <si>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</si>
  <si>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</si>
  <si>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</si>
  <si>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</si>
  <si>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</si>
  <si>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</si>
  <si>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</si>
  <si>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</si>
  <si>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</si>
  <si>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</si>
  <si>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</si>
  <si>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</si>
  <si>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</si>
  <si>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</si>
  <si>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</si>
  <si>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</si>
  <si>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</si>
  <si>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</si>
  <si>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</si>
  <si>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</si>
  <si>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</si>
  <si>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</si>
  <si>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</si>
  <si>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</si>
  <si>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</si>
  <si>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</si>
  <si>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</si>
  <si>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</si>
  <si>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</si>
  <si>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</si>
  <si>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</si>
  <si>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</si>
  <si>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</si>
  <si>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</si>
  <si>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</si>
  <si>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</si>
  <si>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</si>
  <si>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</si>
  <si>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</si>
  <si>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</si>
  <si>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</si>
  <si>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</si>
  <si>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</si>
  <si>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</si>
  <si>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</si>
  <si>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</si>
  <si>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</si>
  <si>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</si>
  <si>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</si>
  <si>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</si>
  <si>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</si>
  <si>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</si>
  <si>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</si>
  <si>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</si>
  <si>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</si>
  <si>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</si>
  <si>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</si>
  <si>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</si>
  <si>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</si>
  <si>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</si>
  <si>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</si>
  <si>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</si>
  <si>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</si>
  <si>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</si>
  <si>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</si>
  <si>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</si>
  <si>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</si>
  <si>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</si>
  <si>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</si>
  <si>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</si>
  <si>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</si>
  <si>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</si>
  <si>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</si>
  <si>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</si>
  <si>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</si>
  <si>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</si>
  <si>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</si>
  <si>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</si>
  <si>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</si>
  <si>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</si>
  <si>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</si>
  <si>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</si>
  <si>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</si>
  <si>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</si>
  <si>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</si>
  <si>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</si>
  <si>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</si>
  <si>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</si>
  <si>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</si>
  <si>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</si>
  <si>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</si>
  <si>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</si>
  <si>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</si>
  <si>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</si>
  <si>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</si>
  <si>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</si>
  <si>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</si>
  <si>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</si>
  <si>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</si>
  <si>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</si>
  <si>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</si>
  <si>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</si>
  <si>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</si>
  <si>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</si>
  <si>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</si>
  <si>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</si>
  <si>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</si>
  <si>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</si>
  <si>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</si>
  <si>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</si>
  <si>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</si>
  <si>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</si>
  <si>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</si>
  <si>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</si>
  <si>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</si>
  <si>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</si>
  <si>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</si>
  <si>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</si>
  <si>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</si>
  <si>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</si>
  <si>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</si>
  <si>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</si>
  <si>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</si>
  <si>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</si>
  <si>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</si>
  <si>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</si>
  <si>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</si>
  <si>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</si>
  <si>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</si>
  <si>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</si>
  <si>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</si>
  <si>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</si>
  <si>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</si>
  <si>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</si>
  <si>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</si>
  <si>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</si>
  <si>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</si>
  <si>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</si>
  <si>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</si>
  <si>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</si>
  <si>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</si>
  <si>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</si>
  <si>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</si>
  <si>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</si>
  <si>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</si>
  <si>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</si>
  <si>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</si>
  <si>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</si>
  <si>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</si>
  <si>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</si>
  <si>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</si>
  <si>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</si>
  <si>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</si>
  <si>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</si>
  <si>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</si>
  <si>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</si>
  <si>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</si>
  <si>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</si>
  <si>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</si>
  <si>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</si>
  <si>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</si>
  <si>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</si>
  <si>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</si>
  <si>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</si>
  <si>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</si>
  <si>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</si>
  <si>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</si>
  <si>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</si>
  <si>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</si>
  <si>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</si>
  <si>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</si>
  <si>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</si>
  <si>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</si>
  <si>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</si>
  <si>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</si>
  <si>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</si>
  <si>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</si>
  <si>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</si>
  <si>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</si>
  <si>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</si>
  <si>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</si>
  <si>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</si>
  <si>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</si>
  <si>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</si>
  <si>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</si>
  <si>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</si>
  <si>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</si>
  <si>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</si>
  <si>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</si>
  <si>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</si>
  <si>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</si>
  <si>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</si>
  <si>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</si>
  <si>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</si>
  <si>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</si>
  <si>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</si>
  <si>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</si>
  <si>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</si>
  <si>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</si>
  <si>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</si>
  <si>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</si>
  <si>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</si>
  <si>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</si>
  <si>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</si>
  <si>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</si>
  <si>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</si>
  <si>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</si>
  <si>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</si>
  <si>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</si>
  <si>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</si>
  <si>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</si>
  <si>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</si>
  <si>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</si>
  <si>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</si>
  <si>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</si>
  <si>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</si>
  <si>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</si>
  <si>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</si>
  <si>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</si>
  <si>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</si>
  <si>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</si>
  <si>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</si>
  <si>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</si>
  <si>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</si>
  <si>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</si>
  <si>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</si>
  <si>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</si>
  <si>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</si>
  <si>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</si>
  <si>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</si>
  <si>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</si>
  <si>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</si>
  <si>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</si>
  <si>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</si>
  <si>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</si>
  <si>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</si>
  <si>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</si>
  <si>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</si>
  <si>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</si>
  <si>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</si>
  <si>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</si>
  <si>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</si>
  <si>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</si>
  <si>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</si>
  <si>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</si>
  <si>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</si>
  <si>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</si>
  <si>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</si>
  <si>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</si>
  <si>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</si>
  <si>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</si>
  <si>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</si>
  <si>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</si>
  <si>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</si>
  <si>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</si>
  <si>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</si>
  <si>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</si>
  <si>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</si>
  <si>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</si>
  <si>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</si>
  <si>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</si>
  <si>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</si>
  <si>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</si>
  <si>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</si>
  <si>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</si>
  <si>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</si>
  <si>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</si>
  <si>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</si>
  <si>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</si>
  <si>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</si>
  <si>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</si>
  <si>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</si>
  <si>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</si>
  <si>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</si>
  <si>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</si>
  <si>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</si>
  <si>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</si>
  <si>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</si>
  <si>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</si>
  <si>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</si>
  <si>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</si>
  <si>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</si>
  <si>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</si>
  <si>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</si>
  <si>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</si>
  <si>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</si>
  <si>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</si>
  <si>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</si>
  <si>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</si>
  <si>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</si>
  <si>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</si>
  <si>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</si>
  <si>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</si>
  <si>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</si>
  <si>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</si>
  <si>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</si>
  <si>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</si>
  <si>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</si>
  <si>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</si>
  <si>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</si>
  <si>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</si>
  <si>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</si>
  <si>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</si>
  <si>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</si>
  <si>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</si>
  <si>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</si>
  <si>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</si>
  <si>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</si>
  <si>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</si>
  <si>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</si>
  <si>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</si>
  <si>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</si>
  <si>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</si>
  <si>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</si>
  <si>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</si>
  <si>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</si>
  <si>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</si>
  <si>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</si>
  <si>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</si>
  <si>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</si>
  <si>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</si>
  <si>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</si>
  <si>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</si>
  <si>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</si>
  <si>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</si>
  <si>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</si>
  <si>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</si>
  <si>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</si>
  <si>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</si>
  <si>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</si>
  <si>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</si>
  <si>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</si>
  <si>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</si>
  <si>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</si>
  <si>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</si>
  <si>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</si>
  <si>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</si>
  <si>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</si>
  <si>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</si>
  <si>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</si>
  <si>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</si>
  <si>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</si>
  <si>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</si>
  <si>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</si>
  <si>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</si>
  <si>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</si>
  <si>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</si>
  <si>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</si>
  <si>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</si>
  <si>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</si>
  <si>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</si>
  <si>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</si>
  <si>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</si>
  <si>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</si>
  <si>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</si>
  <si>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</si>
  <si>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</si>
  <si>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</si>
  <si>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</si>
  <si>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</si>
  <si>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</si>
  <si>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</si>
  <si>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</si>
  <si>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</si>
  <si>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</si>
  <si>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</si>
  <si>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</si>
  <si>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</si>
  <si>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</si>
  <si>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</si>
  <si>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</si>
  <si>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</si>
  <si>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</si>
  <si>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</si>
  <si>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</si>
  <si>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</si>
  <si>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</si>
  <si>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</si>
  <si>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</si>
  <si>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</si>
  <si>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</si>
  <si>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</si>
  <si>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</si>
  <si>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</si>
  <si>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</si>
  <si>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</si>
  <si>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</si>
  <si>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</si>
  <si>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</si>
  <si>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</si>
  <si>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</si>
  <si>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</si>
  <si>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</si>
  <si>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</si>
  <si>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</si>
  <si>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</si>
  <si>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</si>
  <si>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</si>
  <si>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</si>
  <si>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</si>
  <si>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</si>
  <si>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</si>
  <si>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</si>
  <si>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</si>
  <si>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</si>
  <si>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</si>
  <si>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</si>
  <si>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</si>
  <si>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</si>
  <si>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</si>
  <si>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</si>
  <si>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</si>
  <si>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</si>
  <si>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</si>
  <si>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</si>
  <si>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</si>
  <si>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</si>
  <si>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</si>
  <si>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</si>
  <si>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</si>
  <si>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</si>
  <si>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</si>
  <si>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</si>
  <si>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</si>
  <si>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</si>
  <si>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</si>
  <si>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</si>
  <si>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</si>
  <si>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</si>
  <si>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</si>
  <si>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</si>
  <si>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</si>
  <si>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</si>
  <si>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</si>
  <si>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</si>
  <si>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</si>
  <si>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</si>
  <si>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</si>
  <si>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</si>
  <si>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</si>
  <si>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</si>
  <si>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</si>
  <si>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</si>
  <si>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</si>
  <si>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</si>
  <si>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</si>
  <si>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</si>
  <si>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</si>
  <si>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</si>
  <si>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</si>
  <si>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</si>
  <si>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</si>
  <si>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</si>
  <si>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</si>
  <si>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</si>
  <si>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</si>
  <si>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</si>
  <si>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</si>
  <si>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</si>
  <si>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</si>
  <si>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</si>
  <si>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</si>
  <si>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</si>
  <si>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</si>
  <si>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</si>
  <si>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</si>
  <si>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</si>
  <si>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</si>
  <si>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</si>
  <si>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</si>
  <si>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</si>
  <si>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</si>
  <si>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</si>
  <si>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</si>
  <si>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</si>
  <si>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</si>
  <si>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</si>
  <si>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</si>
  <si>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</si>
  <si>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</si>
  <si>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</si>
  <si>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</si>
  <si>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</si>
  <si>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</si>
  <si>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</si>
  <si>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</si>
  <si>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</si>
  <si>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</si>
  <si>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</si>
  <si>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</si>
  <si>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</si>
  <si>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</si>
  <si>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</si>
  <si>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</si>
  <si>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</si>
  <si>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</si>
  <si>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</si>
  <si>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</si>
  <si>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</si>
  <si>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</si>
  <si>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</si>
  <si>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</si>
  <si>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</si>
  <si>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</si>
  <si>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</si>
  <si>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</si>
  <si>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</si>
  <si>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</si>
  <si>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</si>
  <si>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</si>
  <si>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</si>
  <si>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</si>
  <si>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</si>
  <si>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</si>
  <si>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</si>
  <si>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</si>
  <si>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</si>
  <si>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</si>
  <si>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</si>
  <si>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</si>
  <si>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</si>
  <si>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</si>
  <si>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</si>
  <si>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</si>
  <si>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</si>
  <si>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</si>
  <si>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</si>
  <si>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</si>
  <si>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</si>
  <si>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</si>
  <si>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</si>
  <si>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</si>
  <si>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</si>
  <si>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</si>
  <si>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</si>
  <si>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</si>
  <si>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</si>
  <si>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</si>
  <si>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</si>
  <si>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</si>
  <si>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</si>
  <si>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</si>
  <si>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</si>
  <si>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</si>
  <si>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</si>
  <si>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</si>
  <si>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</si>
  <si>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</si>
  <si>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</si>
  <si>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</si>
  <si>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</si>
  <si>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</si>
  <si>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</si>
  <si>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</si>
  <si>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</si>
  <si>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</si>
  <si>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</si>
  <si>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</si>
  <si>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</si>
  <si>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</si>
  <si>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</si>
  <si>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</si>
  <si>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</si>
  <si>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</si>
  <si>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</si>
  <si>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</si>
  <si>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</si>
  <si>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</si>
  <si>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</si>
  <si>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</si>
  <si>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</si>
  <si>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</si>
  <si>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</si>
  <si>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</si>
  <si>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</si>
  <si>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</si>
  <si>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</si>
  <si>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</si>
  <si>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</si>
  <si>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</si>
  <si>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</si>
  <si>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</si>
  <si>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</si>
  <si>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</si>
  <si>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</si>
  <si>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</si>
  <si>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</si>
  <si>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</si>
  <si>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</si>
  <si>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</si>
  <si>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</si>
  <si>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</si>
  <si>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</si>
  <si>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</si>
  <si>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</si>
  <si>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</si>
  <si>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</si>
  <si>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</si>
  <si>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</si>
  <si>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</si>
  <si>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</si>
  <si>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</si>
  <si>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</si>
  <si>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</si>
  <si>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</si>
  <si>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</si>
  <si>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</si>
  <si>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</si>
  <si>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</si>
  <si>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</si>
  <si>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</si>
  <si>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</si>
  <si>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</si>
  <si>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</si>
  <si>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</si>
  <si>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</si>
  <si>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</si>
  <si>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</si>
  <si>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</si>
  <si>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</si>
  <si>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</si>
  <si>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</si>
  <si>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</si>
  <si>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</si>
  <si>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</si>
  <si>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</si>
  <si>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</si>
  <si>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</si>
  <si>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</si>
  <si>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</si>
  <si>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</si>
  <si>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</si>
  <si>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</si>
  <si>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</si>
  <si>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</si>
  <si>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</si>
  <si>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</si>
  <si>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</si>
  <si>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</si>
  <si>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</si>
  <si>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</si>
  <si>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</si>
  <si>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</si>
  <si>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</si>
  <si>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</si>
  <si>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</si>
  <si>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</si>
  <si>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</si>
  <si>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</si>
  <si>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</si>
  <si>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</si>
  <si>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</si>
  <si>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</si>
  <si>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</si>
  <si>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</si>
  <si>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</si>
  <si>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</si>
  <si>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</si>
  <si>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</si>
  <si>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</si>
  <si>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</si>
  <si>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</si>
  <si>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</si>
  <si>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</si>
  <si>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</si>
  <si>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</si>
  <si>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</si>
  <si>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</si>
  <si>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</si>
  <si>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</si>
  <si>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</si>
  <si>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</si>
  <si>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</si>
  <si>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</si>
  <si>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</si>
  <si>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</si>
  <si>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</si>
  <si>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</si>
  <si>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</si>
  <si>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</si>
  <si>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</si>
  <si>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</si>
  <si>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</si>
  <si>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</si>
  <si>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</si>
  <si>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</si>
  <si>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</si>
  <si>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</si>
  <si>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</si>
  <si>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</si>
  <si>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</si>
  <si>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</si>
  <si>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</si>
  <si>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</si>
  <si>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</si>
  <si>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</si>
  <si>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</si>
  <si>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</si>
  <si>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</si>
  <si>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</si>
  <si>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</si>
  <si>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</si>
  <si>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</si>
  <si>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</si>
  <si>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</si>
  <si>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</si>
  <si>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</si>
  <si>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</si>
  <si>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</si>
  <si>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</si>
  <si>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</si>
  <si>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</si>
  <si>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</si>
  <si>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</si>
  <si>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</si>
  <si>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</si>
  <si>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</si>
  <si>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</si>
  <si>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</si>
  <si>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</si>
  <si>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</si>
  <si>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</si>
  <si>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</si>
  <si>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</si>
  <si>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</si>
  <si>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</si>
  <si>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</si>
  <si>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</si>
  <si>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</si>
  <si>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</si>
  <si>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</si>
  <si>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</si>
  <si>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</si>
  <si>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</si>
  <si>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</si>
  <si>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</si>
  <si>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</si>
  <si>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</si>
  <si>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</si>
  <si>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</si>
  <si>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</si>
  <si>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</si>
  <si>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</si>
  <si>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</si>
  <si>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</si>
  <si>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</si>
  <si>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</si>
  <si>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</si>
  <si>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</si>
  <si>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</si>
  <si>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</si>
  <si>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</si>
  <si>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</si>
  <si>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</si>
  <si>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</si>
  <si>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</si>
  <si>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</si>
  <si>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</si>
  <si>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</si>
  <si>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</si>
  <si>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</si>
  <si>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</si>
  <si>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</si>
  <si>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</si>
  <si>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</si>
  <si>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</si>
  <si>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</si>
  <si>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</si>
  <si>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</si>
  <si>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</si>
  <si>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</si>
  <si>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</si>
  <si>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</si>
  <si>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</si>
  <si>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</si>
  <si>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</si>
  <si>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</si>
  <si>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</si>
  <si>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</si>
  <si>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</si>
  <si>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</si>
  <si>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</si>
  <si>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</si>
  <si>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</si>
  <si>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</si>
  <si>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</si>
  <si>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</si>
  <si>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</si>
  <si>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</si>
  <si>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</si>
  <si>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</si>
  <si>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</si>
  <si>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</si>
  <si>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</si>
  <si>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</si>
  <si>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</si>
  <si>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</si>
  <si>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</si>
  <si>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</si>
  <si>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</si>
  <si>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</si>
  <si>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</si>
  <si>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</si>
  <si>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</si>
  <si>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</si>
  <si>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</si>
  <si>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</si>
  <si>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</si>
  <si>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</si>
  <si>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</si>
  <si>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</si>
  <si>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</si>
  <si>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</si>
  <si>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</si>
  <si>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</si>
  <si>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</si>
  <si>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</si>
  <si>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</si>
  <si>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</si>
  <si>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</si>
  <si>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</si>
  <si>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</si>
  <si>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</si>
  <si>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</si>
  <si>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</si>
  <si>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</si>
  <si>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</si>
  <si>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</si>
  <si>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</si>
  <si>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</si>
  <si>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</si>
  <si>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</si>
  <si>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</si>
  <si>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</si>
  <si>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</si>
  <si>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</si>
  <si>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</si>
  <si>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</si>
  <si>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</si>
  <si>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</si>
  <si>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</si>
  <si>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</si>
  <si>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</si>
  <si>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</si>
  <si>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</si>
  <si>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</si>
  <si>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</si>
  <si>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</si>
  <si>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</si>
  <si>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</si>
  <si>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</si>
  <si>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</si>
  <si>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</si>
  <si>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</si>
  <si>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</si>
  <si>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</si>
  <si>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</si>
  <si>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</si>
  <si>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</si>
  <si>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</si>
  <si>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</si>
  <si>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</si>
  <si>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</si>
  <si>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</si>
  <si>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</si>
  <si>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</si>
  <si>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</si>
  <si>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</si>
  <si>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</si>
  <si>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</si>
  <si>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</si>
  <si>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</si>
  <si>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</si>
  <si>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</si>
  <si>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</si>
  <si>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</si>
  <si>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</si>
  <si>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</si>
  <si>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</si>
  <si>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</si>
  <si>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</si>
  <si>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</si>
  <si>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</si>
  <si>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</si>
  <si>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</si>
  <si>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</si>
  <si>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</si>
  <si>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</si>
  <si>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</si>
  <si>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</si>
  <si>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</si>
  <si>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</si>
  <si>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</si>
  <si>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</si>
  <si>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</si>
  <si>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</si>
  <si>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</si>
  <si>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</si>
  <si>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</si>
  <si>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</si>
  <si>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</si>
  <si>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</si>
  <si>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</si>
  <si>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</si>
  <si>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</si>
  <si>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</si>
  <si>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</si>
  <si>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</si>
  <si>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</si>
  <si>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</si>
  <si>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</si>
  <si>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</si>
  <si>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</si>
  <si>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</si>
  <si>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</si>
  <si>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</si>
  <si>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</si>
  <si>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</si>
  <si>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</si>
  <si>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</si>
  <si>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</si>
  <si>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</si>
  <si>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</si>
  <si>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</si>
  <si>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</si>
  <si>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</si>
  <si>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</si>
  <si>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</si>
  <si>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</si>
  <si>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</si>
  <si>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</si>
  <si>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</si>
  <si>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</si>
  <si>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</si>
  <si>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</si>
  <si>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</si>
  <si>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</si>
  <si>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</si>
  <si>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</si>
  <si>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</si>
  <si>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</si>
  <si>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</si>
  <si>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</si>
  <si>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</si>
  <si>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</si>
  <si>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</si>
  <si>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</si>
  <si>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</si>
  <si>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</si>
  <si>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</si>
  <si>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</si>
  <si>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</si>
  <si>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</si>
  <si>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</si>
  <si>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</si>
  <si>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</si>
  <si>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</si>
  <si>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</si>
  <si>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</si>
  <si>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</si>
  <si>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</si>
  <si>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</si>
  <si>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</si>
  <si>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</si>
  <si>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</si>
  <si>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</si>
  <si>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</si>
  <si>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</si>
  <si>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</si>
  <si>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</si>
  <si>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</si>
  <si>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</si>
  <si>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</si>
  <si>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</si>
  <si>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</si>
  <si>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</si>
  <si>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</si>
  <si>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</si>
  <si>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</si>
  <si>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</si>
  <si>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</si>
  <si>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</si>
  <si>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</si>
  <si>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</si>
  <si>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</si>
  <si>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</si>
  <si>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</si>
  <si>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</si>
  <si>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</si>
  <si>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</si>
  <si>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</si>
  <si>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</si>
  <si>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</si>
  <si>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</si>
  <si>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</si>
  <si>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</si>
  <si>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</si>
  <si>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</si>
  <si>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</si>
  <si>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</si>
  <si>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</si>
  <si>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</si>
  <si>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</si>
  <si>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</si>
  <si>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</si>
  <si>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</si>
  <si>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</si>
  <si>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</si>
  <si>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</si>
  <si>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</si>
  <si>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</si>
  <si>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</si>
  <si>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</si>
  <si>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</si>
  <si>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</si>
  <si>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</si>
  <si>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</si>
  <si>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</si>
  <si>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</si>
  <si>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</si>
  <si>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</si>
  <si>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</si>
  <si>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</si>
  <si>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</si>
  <si>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</si>
  <si>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</si>
  <si>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</si>
  <si>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</si>
  <si>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</si>
  <si>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</si>
  <si>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</si>
  <si>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</si>
  <si>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</si>
  <si>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</si>
  <si>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</si>
  <si>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</si>
  <si>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</si>
  <si>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</si>
  <si>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</si>
  <si>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</si>
  <si>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</si>
  <si>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</si>
  <si>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</si>
  <si>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</si>
  <si>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</si>
  <si>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</si>
  <si>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</si>
  <si>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</si>
  <si>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</si>
  <si>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</si>
  <si>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</si>
  <si>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</si>
  <si>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</si>
  <si>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</si>
  <si>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</si>
  <si>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</si>
  <si>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</si>
  <si>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</si>
  <si>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</si>
  <si>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</si>
  <si>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</si>
  <si>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</si>
  <si>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</si>
  <si>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</si>
  <si>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</si>
  <si>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</si>
  <si>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</si>
  <si>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</si>
  <si>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</si>
  <si>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</si>
  <si>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</si>
  <si>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</si>
  <si>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</si>
  <si>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</si>
  <si>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</si>
  <si>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</si>
  <si>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</si>
  <si>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</si>
  <si>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</si>
  <si>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</si>
  <si>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</si>
  <si>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</si>
  <si>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</si>
  <si>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</si>
  <si>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</si>
  <si>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</si>
  <si>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</si>
  <si>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</si>
  <si>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</si>
  <si>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</si>
  <si>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</si>
  <si>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</si>
  <si>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</si>
  <si>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</si>
  <si>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</si>
  <si>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</si>
  <si>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</si>
  <si>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</si>
  <si>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</si>
  <si>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</si>
  <si>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</si>
  <si>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</si>
  <si>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</si>
  <si>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</si>
  <si>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</si>
  <si>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</si>
  <si>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</si>
  <si>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</si>
  <si>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</si>
  <si>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</si>
  <si>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</si>
  <si>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</si>
  <si>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</si>
  <si>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</si>
  <si>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</si>
  <si>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</si>
  <si>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</si>
  <si>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</si>
  <si>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</si>
  <si>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</si>
  <si>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</si>
  <si>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</si>
  <si>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</si>
  <si>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</si>
  <si>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</si>
  <si>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</si>
  <si>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</si>
  <si>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</si>
  <si>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</si>
  <si>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</si>
  <si>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</si>
  <si>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</si>
  <si>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</si>
  <si>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</si>
  <si>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</si>
  <si>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</si>
  <si>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</si>
  <si>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</si>
  <si>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</si>
  <si>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</si>
  <si>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</si>
  <si>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</si>
  <si>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</si>
  <si>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</si>
  <si>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</si>
  <si>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</si>
  <si>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</si>
  <si>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</si>
  <si>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</si>
  <si>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</si>
  <si>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</si>
  <si>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</si>
  <si>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</si>
  <si>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</si>
  <si>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</si>
  <si>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</si>
  <si>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</si>
  <si>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</si>
  <si>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</si>
  <si>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</si>
  <si>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</si>
  <si>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</si>
  <si>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</si>
  <si>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</si>
  <si>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</si>
  <si>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</si>
  <si>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</si>
  <si>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</si>
  <si>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</si>
  <si>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</si>
  <si>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</si>
  <si>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</si>
  <si>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</si>
  <si>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</si>
  <si>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</si>
  <si>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</si>
  <si>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</si>
  <si>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</si>
  <si>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</si>
  <si>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</si>
  <si>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</si>
  <si>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</si>
  <si>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</si>
  <si>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</si>
  <si>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</si>
  <si>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</si>
  <si>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</si>
  <si>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</si>
  <si>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</si>
  <si>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</si>
  <si>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</si>
  <si>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</si>
  <si>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</si>
  <si>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</si>
  <si>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</si>
  <si>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</si>
  <si>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</si>
  <si>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</si>
  <si>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</si>
  <si>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</si>
  <si>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</si>
  <si>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</si>
  <si>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</si>
  <si>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</si>
  <si>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</si>
  <si>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</si>
  <si>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</si>
  <si>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</si>
  <si>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</si>
  <si>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</si>
  <si>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</si>
  <si>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</si>
  <si>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</si>
  <si>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</si>
  <si>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</si>
  <si>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</si>
  <si>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</si>
  <si>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</si>
  <si>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</si>
  <si>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</si>
  <si>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</si>
  <si>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</si>
  <si>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</si>
  <si>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</si>
  <si>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</si>
  <si>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</si>
  <si>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</si>
  <si>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</si>
  <si>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</si>
  <si>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</si>
  <si>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</si>
  <si>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</si>
  <si>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</si>
  <si>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</si>
  <si>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</si>
  <si>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</si>
  <si>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</si>
  <si>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</si>
  <si>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</si>
  <si>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</si>
  <si>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</si>
  <si>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</si>
  <si>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</si>
  <si>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</si>
  <si>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</si>
  <si>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</si>
  <si>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</si>
  <si>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</si>
  <si>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</si>
  <si>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</si>
  <si>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</si>
  <si>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</si>
  <si>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</si>
  <si>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</si>
  <si>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</si>
  <si>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</si>
  <si>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</si>
  <si>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</si>
  <si>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</si>
  <si>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</si>
  <si>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</si>
  <si>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</si>
  <si>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</si>
  <si>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</si>
  <si>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</si>
  <si>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</si>
  <si>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</si>
  <si>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</si>
  <si>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</si>
  <si>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</si>
  <si>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</si>
  <si>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</si>
  <si>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</si>
  <si>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</si>
  <si>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</si>
  <si>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</si>
  <si>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</si>
  <si>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</si>
  <si>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</si>
  <si>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</si>
  <si>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</si>
  <si>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</si>
  <si>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</si>
  <si>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</si>
  <si>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</si>
  <si>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</si>
  <si>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</si>
  <si>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</si>
  <si>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</si>
  <si>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</si>
  <si>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</si>
  <si>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</si>
  <si>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</si>
  <si>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</si>
  <si>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</si>
  <si>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</si>
  <si>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</si>
  <si>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</si>
  <si>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</si>
  <si>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</si>
  <si>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</si>
  <si>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</si>
  <si>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</si>
  <si>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</si>
  <si>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</si>
  <si>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</si>
  <si>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</si>
  <si>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</si>
  <si>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</si>
  <si>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</si>
  <si>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</si>
  <si>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</si>
  <si>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</si>
  <si>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</si>
  <si>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</si>
  <si>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</si>
  <si>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</si>
  <si>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</si>
  <si>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</si>
  <si>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</si>
  <si>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</si>
  <si>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</si>
  <si>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</si>
  <si>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</si>
  <si>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</si>
  <si>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</si>
  <si>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</si>
  <si>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</si>
  <si>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</si>
  <si>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</si>
  <si>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</si>
  <si>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</si>
  <si>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</si>
  <si>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</si>
  <si>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</si>
  <si>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</si>
  <si>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</si>
  <si>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</si>
  <si>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</si>
  <si>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</si>
  <si>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</si>
  <si>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</si>
  <si>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</si>
  <si>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</si>
  <si>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</si>
  <si>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</si>
  <si>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</si>
  <si>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</si>
  <si>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</si>
  <si>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</si>
  <si>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</si>
  <si>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</si>
  <si>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</si>
  <si>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</si>
  <si>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</si>
  <si>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</si>
  <si>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</si>
  <si>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</si>
  <si>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</si>
  <si>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</si>
  <si>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</si>
  <si>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</si>
  <si>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</si>
  <si>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</si>
  <si>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</si>
  <si>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</si>
  <si>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</si>
  <si>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</si>
  <si>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</si>
  <si>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</si>
  <si>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</si>
  <si>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</si>
  <si>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</si>
  <si>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</si>
  <si>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</si>
  <si>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</si>
  <si>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</si>
  <si>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</si>
  <si>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</si>
  <si>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</si>
  <si>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</si>
  <si>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</si>
  <si>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</si>
  <si>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</si>
  <si>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</si>
  <si>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</si>
  <si>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</si>
  <si>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</si>
  <si>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</si>
  <si>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</si>
  <si>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</si>
  <si>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</si>
  <si>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</si>
  <si>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</si>
  <si>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</si>
  <si>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</si>
  <si>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</si>
  <si>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</si>
  <si>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</si>
  <si>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</si>
  <si>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</si>
  <si>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</si>
  <si>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</si>
  <si>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</si>
  <si>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</si>
  <si>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</si>
  <si>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</si>
  <si>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</si>
  <si>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</si>
  <si>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</si>
  <si>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</si>
  <si>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</si>
  <si>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</si>
  <si>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</si>
  <si>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</si>
  <si>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</si>
  <si>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</si>
  <si>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</si>
  <si>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</si>
  <si>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</si>
  <si>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</si>
  <si>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</si>
  <si>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</si>
  <si>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</si>
  <si>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</si>
  <si>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</si>
  <si>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</si>
  <si>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</si>
  <si>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</si>
  <si>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</si>
  <si>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</si>
  <si>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</si>
  <si>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</si>
  <si>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</si>
  <si>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</si>
  <si>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</si>
  <si>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</si>
  <si>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</si>
  <si>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</si>
  <si>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</si>
  <si>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</si>
  <si>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</si>
  <si>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</si>
  <si>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</si>
  <si>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</si>
  <si>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</si>
  <si>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</si>
  <si>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</si>
  <si>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</si>
  <si>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</si>
  <si>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</si>
  <si>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</si>
  <si>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</si>
  <si>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</si>
  <si>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</si>
  <si>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</si>
  <si>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</si>
  <si>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</si>
  <si>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</si>
  <si>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</si>
  <si>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</si>
  <si>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</si>
  <si>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</si>
  <si>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</si>
  <si>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</si>
  <si>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</si>
  <si>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</si>
  <si>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</si>
  <si>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</si>
  <si>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</si>
  <si>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</si>
  <si>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</si>
  <si>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</si>
  <si>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</si>
  <si>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</si>
  <si>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</si>
  <si>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</si>
  <si>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</si>
  <si>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</si>
  <si>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</si>
  <si>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</si>
  <si>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</si>
  <si>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</si>
  <si>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</si>
  <si>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</si>
  <si>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</si>
  <si>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</si>
  <si>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</si>
  <si>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</si>
  <si>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</si>
  <si>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</si>
  <si>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</si>
  <si>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</si>
  <si>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</si>
  <si>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</si>
  <si>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</si>
  <si>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</si>
  <si>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</si>
  <si>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</si>
  <si>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</si>
  <si>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</si>
  <si>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</si>
  <si>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</si>
  <si>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</si>
  <si>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</si>
  <si>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</si>
  <si>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</si>
  <si>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</si>
  <si>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</si>
  <si>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</si>
  <si>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</si>
  <si>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</si>
  <si>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</si>
  <si>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</si>
  <si>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</si>
  <si>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</si>
  <si>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</si>
  <si>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</si>
  <si>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</si>
  <si>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</si>
  <si>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</si>
  <si>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</si>
  <si>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</si>
  <si>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</si>
  <si>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</si>
  <si>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</si>
  <si>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</si>
  <si>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</si>
  <si>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</si>
  <si>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</si>
  <si>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</si>
  <si>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</si>
  <si>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</si>
  <si>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</si>
  <si>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</si>
  <si>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</si>
  <si>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</si>
  <si>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</si>
  <si>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</si>
  <si>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</si>
  <si>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</si>
  <si>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</si>
  <si>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</si>
  <si>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</si>
  <si>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</si>
  <si>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</si>
  <si>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</si>
  <si>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</si>
  <si>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</si>
  <si>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</si>
  <si>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</si>
  <si>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</si>
  <si>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</si>
  <si>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</si>
  <si>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</si>
  <si>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</si>
  <si>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</si>
  <si>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</si>
  <si>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</si>
  <si>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</si>
  <si>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</si>
  <si>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</si>
  <si>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</si>
  <si>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</si>
  <si>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</si>
  <si>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</si>
  <si>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</si>
  <si>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</si>
  <si>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</si>
  <si>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</si>
  <si>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</si>
  <si>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</si>
  <si>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</si>
  <si>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</si>
  <si>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</si>
  <si>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</si>
  <si>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</si>
  <si>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</si>
  <si>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</si>
  <si>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</si>
  <si>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</si>
  <si>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</si>
  <si>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</si>
  <si>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</si>
  <si>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</si>
  <si>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</si>
  <si>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</si>
  <si>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</si>
  <si>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</si>
  <si>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</si>
  <si>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</si>
  <si>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</si>
  <si>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</si>
  <si>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</si>
  <si>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</si>
  <si>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</si>
  <si>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</si>
  <si>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</si>
  <si>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</si>
  <si>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</si>
  <si>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</si>
  <si>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</si>
  <si>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</si>
  <si>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</si>
  <si>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</si>
  <si>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</si>
  <si>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</si>
  <si>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</si>
  <si>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</si>
  <si>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</si>
  <si>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</si>
  <si>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</si>
  <si>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</si>
  <si>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</si>
  <si>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</si>
  <si>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</si>
  <si>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</si>
  <si>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</si>
  <si>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</si>
  <si>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</si>
  <si>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</si>
  <si>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</si>
  <si>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</si>
  <si>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</si>
  <si>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</si>
  <si>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</si>
  <si>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</si>
  <si>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</si>
  <si>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</si>
  <si>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</si>
  <si>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</si>
  <si>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</si>
  <si>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</si>
  <si>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</si>
  <si>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</si>
  <si>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</si>
  <si>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</si>
  <si>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</si>
  <si>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</si>
  <si>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</si>
  <si>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</si>
  <si>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</si>
  <si>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</si>
  <si>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</si>
  <si>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</si>
  <si>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</si>
  <si>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</si>
  <si>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</si>
  <si>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</si>
  <si>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</si>
  <si>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</si>
  <si>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</si>
  <si>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</si>
  <si>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</si>
  <si>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</si>
  <si>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</si>
  <si>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</si>
  <si>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</si>
  <si>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</si>
  <si>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</si>
  <si>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</si>
  <si>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</si>
  <si>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</si>
  <si>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</si>
  <si>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</si>
  <si>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</si>
  <si>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</si>
  <si>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</si>
  <si>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</si>
  <si>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</si>
  <si>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</si>
  <si>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</si>
  <si>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</si>
  <si>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</si>
  <si>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</si>
  <si>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</si>
  <si>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</si>
  <si>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</si>
  <si>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</si>
  <si>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</si>
  <si>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</si>
  <si>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</si>
  <si>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</si>
  <si>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</si>
  <si>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</si>
  <si>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</si>
  <si>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</si>
  <si>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</si>
  <si>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</si>
  <si>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</si>
  <si>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</si>
  <si>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</si>
  <si>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</si>
  <si>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</si>
  <si>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</si>
  <si>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</si>
  <si>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</si>
  <si>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</si>
  <si>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</si>
  <si>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</si>
  <si>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</si>
  <si>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</si>
  <si>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</si>
  <si>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</si>
  <si>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</si>
  <si>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</si>
  <si>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</si>
  <si>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</si>
  <si>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</si>
  <si>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</si>
  <si>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</si>
  <si>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</si>
  <si>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</si>
  <si>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</si>
  <si>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</si>
  <si>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</si>
  <si>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</si>
  <si>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</si>
  <si>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</si>
  <si>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</si>
  <si>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</si>
  <si>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</si>
  <si>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</si>
  <si>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</si>
  <si>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</si>
  <si>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</si>
  <si>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</si>
  <si>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</si>
  <si>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</si>
  <si>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</si>
  <si>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</si>
  <si>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</si>
  <si>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</si>
  <si>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</si>
  <si>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</si>
  <si>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</si>
  <si>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</si>
  <si>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</si>
  <si>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</si>
  <si>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</si>
  <si>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</si>
  <si>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</si>
  <si>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</si>
  <si>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</si>
  <si>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</si>
  <si>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</si>
  <si>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</si>
  <si>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</si>
  <si>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</si>
  <si>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</si>
  <si>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</si>
  <si>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</si>
  <si>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</si>
  <si>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</si>
  <si>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</si>
  <si>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</si>
  <si>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</si>
  <si>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</si>
  <si>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</si>
  <si>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</si>
  <si>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</si>
  <si>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</si>
  <si>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</si>
  <si>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</si>
  <si>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</si>
  <si>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</si>
  <si>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</si>
  <si>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</si>
  <si>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</si>
  <si>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</si>
  <si>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</si>
  <si>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</si>
  <si>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</si>
  <si>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</si>
  <si>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</si>
  <si>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</si>
  <si>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</si>
  <si>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</si>
  <si>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</si>
  <si>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</si>
  <si>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</si>
  <si>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</si>
  <si>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</si>
  <si>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</si>
  <si>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</si>
  <si>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</si>
  <si>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</si>
  <si>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</si>
  <si>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</si>
  <si>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</si>
  <si>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</si>
  <si>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</si>
  <si>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</si>
  <si>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</si>
  <si>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</si>
  <si>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</si>
  <si>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</si>
  <si>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</si>
  <si>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</si>
  <si>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</si>
  <si>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</si>
  <si>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</si>
  <si>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</si>
  <si>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</si>
  <si>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</si>
  <si>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</si>
  <si>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</si>
  <si>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</si>
  <si>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</si>
  <si>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</si>
  <si>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</si>
  <si>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</si>
  <si>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</si>
  <si>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</si>
  <si>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</si>
  <si>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</si>
  <si>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</si>
  <si>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</si>
  <si>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</si>
  <si>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</si>
  <si>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</si>
  <si>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</si>
  <si>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</si>
  <si>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</si>
  <si>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</si>
  <si>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</si>
  <si>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</si>
  <si>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</si>
  <si>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</si>
  <si>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</si>
  <si>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</si>
  <si>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</si>
  <si>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</si>
  <si>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</si>
  <si>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</si>
  <si>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</si>
  <si>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</si>
  <si>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</si>
  <si>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</si>
  <si>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</si>
  <si>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</si>
  <si>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</si>
  <si>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</si>
  <si>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</si>
  <si>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</si>
  <si>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</si>
  <si>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</si>
  <si>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</si>
  <si>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</si>
  <si>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</si>
  <si>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</si>
  <si>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</si>
  <si>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</si>
  <si>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</si>
  <si>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</si>
  <si>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</si>
  <si>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</si>
  <si>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</si>
  <si>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</si>
  <si>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</si>
  <si>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</si>
  <si>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</si>
  <si>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</si>
  <si>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</si>
  <si>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</si>
  <si>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</si>
  <si>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</si>
  <si>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</si>
  <si>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</si>
  <si>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</si>
  <si>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</si>
  <si>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</si>
  <si>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</si>
  <si>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</si>
  <si>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</si>
  <si>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</si>
  <si>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</si>
  <si>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</si>
  <si>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</si>
  <si>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</si>
  <si>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</si>
  <si>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</si>
  <si>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</si>
  <si>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</si>
  <si>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</si>
  <si>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</si>
  <si>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</si>
  <si>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</si>
  <si>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</si>
  <si>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</si>
  <si>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</si>
  <si>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</si>
  <si>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</si>
  <si>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</si>
  <si>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</si>
  <si>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</si>
  <si>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</si>
  <si>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</si>
  <si>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</si>
  <si>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</si>
  <si>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</si>
  <si>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</si>
  <si>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</si>
  <si>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</si>
  <si>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</si>
  <si>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</si>
  <si>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</si>
  <si>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</si>
  <si>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</si>
  <si>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</si>
  <si>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</si>
  <si>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</si>
  <si>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</si>
  <si>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</si>
  <si>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</si>
  <si>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</si>
  <si>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</si>
  <si>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</si>
  <si>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</si>
  <si>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</si>
  <si>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</si>
  <si>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</si>
  <si>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</si>
  <si>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</si>
  <si>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</si>
  <si>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</si>
  <si>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</si>
  <si>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</si>
  <si>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</si>
  <si>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</si>
  <si>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</si>
  <si>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</si>
  <si>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</si>
  <si>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</si>
  <si>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</si>
  <si>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</si>
  <si>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</si>
  <si>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</si>
  <si>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</si>
  <si>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</si>
  <si>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</si>
  <si>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</si>
  <si>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</si>
  <si>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</si>
  <si>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</si>
  <si>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</si>
  <si>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</si>
  <si>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</si>
  <si>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</si>
  <si>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</si>
  <si>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</si>
  <si>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</si>
  <si>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</si>
  <si>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</si>
  <si>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</si>
  <si>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</si>
  <si>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</si>
  <si>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</si>
  <si>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</si>
  <si>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</si>
  <si>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</si>
  <si>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</si>
  <si>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</si>
  <si>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</si>
  <si>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</si>
  <si>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</si>
  <si>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</si>
  <si>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</si>
  <si>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</si>
  <si>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</si>
  <si>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</si>
  <si>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</si>
  <si>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</si>
  <si>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</si>
  <si>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</si>
  <si>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</si>
  <si>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</si>
  <si>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</si>
  <si>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</si>
  <si>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</si>
  <si>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</si>
  <si>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</si>
  <si>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</si>
  <si>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</si>
  <si>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</si>
  <si>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</si>
  <si>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</si>
  <si>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</si>
  <si>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</si>
  <si>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</si>
  <si>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</si>
  <si>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</si>
  <si>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</si>
  <si>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</si>
  <si>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</si>
  <si>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</si>
  <si>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</si>
  <si>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</si>
  <si>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</si>
  <si>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</si>
  <si>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</si>
  <si>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</si>
  <si>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</si>
  <si>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</si>
  <si>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</si>
  <si>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</si>
  <si>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</si>
  <si>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</si>
  <si>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</si>
  <si>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</si>
  <si>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</si>
  <si>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</si>
  <si>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</si>
  <si>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</si>
  <si>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</si>
  <si>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</si>
  <si>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</si>
  <si>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</si>
  <si>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</si>
  <si>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</si>
  <si>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</si>
  <si>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</si>
  <si>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</si>
  <si>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</si>
  <si>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</si>
  <si>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</si>
  <si>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</si>
  <si>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</si>
  <si>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</si>
  <si>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</si>
  <si>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</si>
  <si>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</si>
  <si>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</si>
  <si>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</si>
  <si>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</si>
  <si>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</si>
  <si>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</si>
  <si>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</si>
  <si>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</si>
  <si>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</si>
  <si>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</si>
  <si>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</si>
  <si>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</si>
  <si>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</si>
  <si>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</si>
  <si>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</si>
  <si>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</si>
  <si>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</si>
  <si>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</si>
  <si>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</si>
  <si>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</si>
  <si>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</si>
  <si>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</si>
  <si>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</si>
  <si>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</si>
  <si>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</si>
  <si>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</si>
  <si>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</si>
  <si>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</si>
  <si>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</si>
  <si>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</si>
  <si>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</si>
  <si>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</si>
  <si>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</si>
  <si>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</si>
  <si>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</si>
  <si>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</si>
  <si>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</si>
  <si>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</si>
  <si>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</si>
  <si>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</si>
  <si>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</si>
  <si>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</si>
  <si>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</si>
  <si>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</si>
  <si>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</si>
  <si>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</si>
  <si>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</si>
  <si>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</si>
  <si>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</si>
  <si>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</si>
  <si>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</si>
  <si>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</si>
  <si>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</si>
  <si>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</si>
  <si>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</si>
  <si>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</si>
  <si>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</si>
  <si>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</si>
  <si>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</si>
  <si>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</si>
  <si>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</si>
  <si>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</si>
  <si>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</si>
  <si>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</si>
  <si>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</si>
  <si>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</si>
  <si>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</si>
  <si>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</si>
  <si>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</si>
  <si>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</si>
  <si>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</si>
  <si>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</si>
  <si>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</si>
  <si>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</si>
  <si>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</si>
  <si>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</si>
  <si>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</si>
  <si>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</si>
  <si>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</si>
  <si>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</si>
  <si>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</si>
  <si>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</si>
  <si>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</si>
  <si>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</si>
  <si>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</si>
  <si>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</si>
  <si>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</si>
  <si>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</si>
  <si>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</si>
  <si>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</si>
  <si>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</si>
  <si>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</si>
  <si>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</si>
  <si>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</si>
  <si>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</si>
  <si>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</si>
  <si>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</si>
  <si>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</si>
  <si>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</si>
  <si>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</si>
  <si>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</si>
  <si>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</si>
  <si>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</si>
  <si>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</si>
  <si>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</si>
  <si>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</si>
  <si>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</si>
  <si>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</si>
  <si>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</si>
  <si>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</si>
  <si>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</si>
  <si>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</si>
  <si>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</si>
  <si>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</si>
  <si>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</si>
  <si>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</si>
  <si>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</si>
  <si>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</si>
  <si>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</si>
  <si>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</si>
  <si>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</si>
  <si>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</si>
  <si>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</si>
  <si>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</si>
  <si>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</si>
  <si>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</si>
  <si>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</si>
  <si>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</si>
  <si>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</si>
  <si>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</si>
  <si>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</si>
  <si>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</si>
  <si>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</si>
  <si>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</si>
  <si>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</si>
  <si>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</si>
  <si>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</si>
  <si>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</si>
  <si>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</si>
  <si>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</si>
  <si>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</si>
  <si>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</si>
  <si>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</si>
  <si>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</si>
  <si>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</si>
  <si>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</si>
  <si>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</si>
  <si>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</si>
  <si>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</si>
  <si>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</si>
  <si>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</si>
  <si>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</si>
  <si>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</si>
  <si>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</si>
  <si>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</si>
  <si>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</si>
  <si>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</si>
  <si>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</si>
  <si>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</si>
  <si>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</si>
  <si>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</si>
  <si>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</si>
  <si>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</si>
  <si>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</si>
  <si>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</si>
  <si>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</si>
  <si>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</si>
  <si>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</si>
  <si>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</si>
  <si>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</si>
  <si>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</si>
  <si>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</si>
  <si>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</si>
  <si>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</si>
  <si>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</si>
  <si>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</si>
  <si>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</si>
  <si>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</si>
  <si>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</si>
  <si>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</si>
  <si>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</si>
  <si>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</si>
  <si>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</si>
  <si>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</si>
  <si>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</si>
  <si>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</si>
  <si>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</si>
  <si>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</si>
  <si>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</si>
  <si>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</si>
  <si>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</si>
  <si>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</si>
  <si>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</si>
  <si>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</si>
  <si>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</si>
  <si>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</si>
  <si>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</si>
  <si>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</si>
  <si>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</si>
  <si>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</si>
  <si>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</si>
  <si>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</si>
  <si>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</si>
  <si>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</si>
  <si>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</si>
  <si>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</si>
  <si>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</si>
  <si>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</si>
  <si>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</si>
  <si>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</si>
  <si>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</si>
  <si>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</si>
  <si>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</si>
  <si>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</si>
  <si>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</si>
  <si>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</si>
  <si>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</si>
  <si>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</si>
  <si>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</si>
  <si>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</si>
  <si>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</si>
  <si>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</si>
  <si>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</si>
  <si>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</si>
  <si>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</si>
  <si>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</si>
  <si>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</si>
  <si>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</si>
  <si>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</si>
  <si>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</si>
  <si>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</si>
  <si>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</si>
  <si>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</si>
  <si>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</si>
  <si>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</si>
  <si>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</si>
  <si>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</si>
  <si>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</si>
  <si>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</si>
  <si>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</si>
  <si>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</si>
  <si>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</si>
  <si>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</si>
  <si>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</si>
  <si>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</si>
  <si>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</si>
  <si>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</si>
  <si>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</si>
  <si>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</si>
  <si>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</si>
  <si>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</si>
  <si>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</si>
  <si>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</si>
  <si>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</si>
  <si>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</si>
  <si>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</si>
  <si>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</si>
  <si>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</si>
  <si>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</si>
  <si>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</si>
  <si>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</si>
  <si>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</si>
  <si>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</si>
  <si>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</si>
  <si>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</si>
  <si>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</si>
  <si>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</si>
  <si>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</si>
  <si>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</si>
  <si>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</si>
  <si>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</si>
  <si>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</si>
  <si>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</si>
  <si>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</si>
  <si>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</si>
  <si>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</si>
  <si>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</si>
  <si>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</si>
  <si>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</si>
  <si>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</si>
  <si>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</si>
  <si>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</si>
  <si>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</si>
  <si>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</si>
  <si>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</si>
  <si>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</si>
  <si>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</si>
  <si>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</si>
  <si>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</si>
  <si>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</si>
  <si>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</si>
  <si>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</si>
  <si>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</si>
  <si>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</si>
  <si>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</si>
  <si>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</si>
  <si>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</si>
  <si>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</si>
  <si>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</si>
  <si>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</si>
  <si>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</si>
  <si>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</si>
  <si>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</si>
  <si>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</si>
  <si>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</si>
  <si>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</si>
  <si>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</si>
  <si>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</si>
  <si>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</si>
  <si>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</si>
  <si>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</si>
  <si>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</si>
  <si>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</si>
  <si>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</si>
  <si>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</si>
  <si>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</si>
  <si>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</si>
  <si>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</si>
  <si>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</si>
  <si>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</si>
  <si>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</si>
  <si>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</si>
  <si>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</si>
  <si>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</si>
  <si>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</si>
  <si>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</si>
  <si>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</si>
  <si>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</si>
  <si>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</si>
  <si>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</si>
  <si>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</si>
  <si>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</si>
  <si>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</si>
  <si>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</si>
  <si>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</si>
  <si>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</si>
  <si>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</si>
  <si>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</si>
  <si>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</si>
  <si>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</si>
  <si>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</si>
  <si>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</si>
  <si>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</si>
  <si>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</si>
  <si>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</si>
  <si>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</si>
  <si>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</si>
  <si>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</si>
  <si>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</si>
  <si>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</si>
  <si>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</si>
  <si>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</si>
  <si>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</si>
  <si>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</si>
  <si>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</si>
  <si>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</si>
  <si>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</si>
  <si>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</si>
  <si>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</si>
  <si>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</si>
  <si>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</si>
  <si>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</si>
  <si>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</si>
  <si>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</si>
  <si>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</si>
  <si>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</si>
  <si>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</si>
  <si>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</si>
  <si>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</si>
  <si>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</si>
  <si>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</si>
  <si>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</si>
  <si>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</si>
  <si>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</si>
  <si>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</si>
  <si>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</si>
  <si>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</si>
  <si>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</si>
  <si>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</si>
  <si>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</si>
  <si>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</si>
  <si>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</si>
  <si>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</si>
  <si>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</si>
  <si>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</si>
  <si>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</si>
  <si>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</si>
  <si>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</si>
  <si>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</si>
  <si>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</si>
  <si>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</si>
  <si>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</si>
  <si>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</si>
  <si>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</si>
  <si>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</si>
  <si>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</si>
  <si>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</si>
  <si>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</si>
  <si>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</si>
  <si>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</si>
  <si>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</si>
  <si>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</si>
  <si>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</si>
  <si>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</si>
  <si>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</si>
  <si>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</si>
  <si>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</si>
  <si>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</si>
  <si>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</si>
  <si>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</si>
  <si>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</si>
  <si>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</si>
  <si>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</si>
  <si>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</si>
  <si>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</si>
  <si>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</si>
  <si>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</si>
  <si>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</si>
  <si>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</si>
  <si>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</si>
  <si>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</si>
  <si>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</si>
  <si>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</si>
  <si>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</si>
  <si>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</si>
  <si>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</si>
  <si>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</si>
  <si>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</si>
  <si>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</si>
  <si>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</si>
  <si>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</si>
  <si>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</si>
  <si>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</si>
  <si>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</si>
  <si>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</si>
  <si>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</si>
  <si>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</si>
  <si>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</si>
  <si>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</si>
  <si>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</si>
  <si>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</si>
  <si>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</si>
  <si>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</si>
  <si>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</si>
  <si>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</si>
  <si>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</si>
  <si>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</si>
  <si>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</si>
  <si>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</si>
  <si>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</si>
  <si>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</si>
  <si>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</si>
  <si>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</si>
  <si>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</si>
  <si>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</si>
  <si>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</si>
  <si>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</si>
  <si>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</si>
  <si>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</si>
  <si>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</si>
  <si>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</si>
  <si>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</si>
  <si>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</si>
  <si>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</si>
  <si>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</si>
  <si>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</si>
  <si>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</si>
  <si>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</si>
  <si>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</si>
  <si>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</si>
  <si>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</si>
  <si>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</si>
  <si>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</si>
  <si>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</si>
  <si>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</si>
  <si>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</si>
  <si>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</si>
  <si>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</si>
  <si>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</si>
  <si>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</si>
  <si>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</si>
  <si>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</si>
  <si>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</si>
  <si>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</si>
  <si>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</si>
  <si>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</si>
  <si>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</si>
  <si>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</si>
  <si>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</si>
  <si>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</si>
  <si>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</si>
  <si>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</si>
  <si>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</si>
  <si>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</si>
  <si>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</si>
  <si>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</si>
  <si>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</si>
  <si>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</si>
  <si>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</si>
  <si>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</si>
  <si>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</si>
  <si>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</si>
  <si>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</si>
  <si>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</si>
  <si>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</si>
  <si>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</si>
  <si>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</si>
  <si>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</si>
  <si>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</si>
  <si>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</si>
  <si>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</si>
  <si>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</si>
  <si>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</si>
  <si>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</si>
  <si>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</si>
  <si>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</si>
  <si>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</si>
  <si>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</si>
  <si>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</si>
  <si>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</si>
  <si>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</si>
  <si>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</si>
  <si>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</si>
  <si>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</si>
  <si>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</si>
  <si>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</si>
  <si>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</si>
  <si>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</si>
  <si>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</si>
  <si>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</si>
  <si>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</si>
  <si>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</si>
  <si>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</si>
  <si>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</si>
  <si>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</si>
  <si>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</si>
  <si>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</si>
  <si>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</si>
  <si>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</si>
  <si>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</si>
  <si>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</si>
  <si>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</si>
  <si>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</si>
  <si>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</si>
  <si>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</si>
  <si>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</si>
  <si>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</si>
  <si>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</si>
  <si>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</si>
  <si>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</si>
  <si>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</si>
  <si>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</si>
  <si>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</si>
  <si>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</si>
  <si>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</si>
  <si>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</si>
  <si>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</si>
  <si>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</si>
  <si>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</si>
  <si>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</si>
  <si>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</si>
  <si>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</si>
  <si>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</si>
  <si>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</si>
  <si>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</si>
  <si>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</si>
  <si>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</si>
  <si>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</si>
  <si>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</si>
  <si>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</si>
  <si>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</si>
  <si>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</si>
  <si>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</si>
  <si>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</si>
  <si>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</si>
  <si>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</si>
  <si>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</si>
  <si>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</si>
  <si>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</si>
  <si>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</si>
  <si>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</si>
  <si>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</si>
  <si>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</si>
  <si>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</si>
  <si>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</si>
  <si>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</si>
  <si>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</si>
  <si>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</si>
  <si>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</si>
  <si>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</si>
  <si>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</si>
  <si>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</si>
  <si>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</si>
  <si>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</si>
  <si>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</si>
  <si>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</si>
  <si>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</si>
  <si>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</si>
  <si>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</si>
  <si>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</si>
  <si>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</si>
  <si>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</si>
  <si>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</si>
  <si>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</si>
  <si>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</si>
  <si>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</si>
  <si>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</si>
  <si>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</si>
  <si>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</si>
  <si>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</si>
  <si>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</si>
  <si>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</si>
  <si>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</si>
  <si>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</si>
  <si>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</si>
  <si>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</si>
  <si>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</si>
  <si>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</si>
  <si>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</si>
  <si>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</si>
  <si>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</si>
  <si>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</si>
  <si>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</si>
  <si>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</si>
  <si>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</si>
  <si>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</si>
  <si>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</si>
  <si>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</si>
  <si>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</si>
  <si>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</si>
  <si>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</si>
  <si>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</si>
  <si>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</si>
  <si>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</si>
  <si>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</si>
  <si>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</si>
  <si>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</si>
  <si>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</si>
  <si>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</si>
  <si>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</si>
  <si>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</si>
  <si>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</si>
  <si>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</si>
  <si>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</si>
  <si>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</si>
  <si>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</si>
  <si>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</si>
  <si>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</si>
  <si>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</si>
  <si>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</si>
  <si>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</si>
  <si>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</si>
  <si>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</si>
  <si>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</si>
  <si>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</si>
  <si>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</si>
  <si>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</si>
  <si>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</si>
  <si>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</si>
  <si>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</si>
  <si>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</si>
  <si>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</si>
  <si>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</si>
  <si>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</si>
  <si>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</si>
  <si>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</si>
  <si>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</si>
  <si>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</si>
  <si>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</si>
  <si>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</si>
  <si>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</si>
  <si>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</si>
  <si>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</si>
  <si>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</si>
  <si>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</si>
  <si>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</si>
  <si>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</si>
  <si>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</si>
  <si>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</si>
  <si>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</si>
  <si>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</si>
  <si>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</si>
  <si>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</si>
  <si>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</si>
  <si>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</si>
  <si>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</si>
  <si>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</si>
  <si>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</si>
  <si>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</si>
  <si>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</si>
  <si>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</si>
  <si>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</si>
  <si>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</si>
  <si>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</si>
  <si>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</si>
  <si>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</si>
  <si>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</si>
  <si>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</si>
  <si>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</si>
  <si>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</si>
  <si>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</si>
  <si>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</si>
  <si>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</si>
  <si>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</si>
  <si>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</si>
  <si>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</si>
  <si>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</si>
  <si>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</si>
  <si>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</si>
  <si>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</si>
  <si>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</si>
  <si>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</si>
  <si>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</si>
  <si>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</si>
  <si>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</si>
  <si>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</si>
  <si>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</si>
  <si>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</si>
  <si>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</si>
  <si>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</si>
  <si>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</si>
  <si>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</si>
  <si>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</si>
  <si>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</si>
  <si>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</si>
  <si>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</si>
  <si>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</si>
  <si>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</si>
  <si>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</si>
  <si>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</si>
  <si>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</si>
  <si>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</si>
  <si>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</si>
  <si>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</si>
  <si>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</si>
  <si>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</si>
  <si>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</si>
  <si>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</si>
  <si>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</si>
  <si>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</si>
  <si>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</si>
  <si>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</si>
  <si>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</si>
  <si>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</si>
  <si>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</si>
  <si>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</si>
  <si>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</si>
  <si>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</si>
  <si>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</si>
  <si>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</si>
  <si>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</si>
  <si>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</si>
  <si>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</si>
  <si>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</si>
  <si>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</si>
  <si>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</si>
  <si>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</si>
  <si>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</si>
  <si>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</si>
  <si>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</si>
  <si>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</si>
  <si>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</si>
  <si>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</si>
  <si>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</si>
  <si>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</si>
  <si>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</si>
  <si>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</si>
  <si>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</si>
  <si>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</si>
  <si>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</si>
  <si>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</si>
  <si>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</si>
  <si>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</si>
  <si>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</si>
  <si>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</si>
  <si>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</si>
  <si>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</si>
  <si>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</si>
  <si>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</si>
  <si>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</si>
  <si>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</si>
  <si>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</si>
  <si>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</si>
  <si>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</si>
  <si>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</si>
  <si>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</si>
  <si>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</si>
  <si>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</si>
  <si>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</si>
  <si>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</si>
  <si>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</si>
  <si>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</si>
  <si>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</si>
  <si>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</si>
  <si>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</si>
  <si>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</si>
  <si>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</si>
  <si>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</si>
  <si>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</si>
  <si>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</si>
  <si>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</si>
  <si>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</si>
  <si>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</si>
  <si>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</si>
  <si>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</si>
  <si>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</si>
  <si>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</si>
  <si>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</si>
  <si>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</si>
  <si>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</si>
  <si>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</si>
  <si>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</si>
  <si>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</si>
  <si>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</si>
  <si>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</si>
  <si>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</si>
  <si>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</si>
  <si>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</si>
  <si>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</si>
  <si>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</si>
  <si>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</si>
  <si>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</si>
  <si>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</si>
  <si>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</si>
  <si>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</si>
  <si>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</si>
  <si>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</si>
  <si>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</si>
  <si>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</si>
  <si>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</si>
  <si>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</si>
  <si>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</si>
  <si>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</si>
  <si>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</si>
  <si>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</si>
  <si>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</si>
  <si>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</si>
  <si>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</si>
  <si>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</si>
  <si>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</si>
  <si>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</si>
  <si>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</si>
  <si>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</si>
  <si>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</si>
  <si>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</si>
  <si>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</si>
  <si>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</si>
  <si>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</si>
  <si>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</si>
  <si>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</si>
  <si>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</si>
  <si>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</si>
  <si>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</si>
  <si>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</si>
  <si>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</si>
  <si>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</si>
  <si>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</si>
  <si>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</si>
  <si>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</si>
  <si>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</si>
  <si>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</si>
  <si>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</si>
  <si>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</si>
  <si>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</si>
  <si>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</si>
  <si>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</si>
  <si>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</si>
  <si>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</si>
  <si>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</si>
  <si>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</si>
  <si>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</si>
  <si>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</si>
  <si>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</si>
  <si>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</si>
  <si>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</si>
  <si>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</si>
  <si>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</si>
  <si>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</si>
  <si>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</si>
  <si>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</si>
  <si>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</si>
  <si>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</si>
  <si>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</si>
  <si>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</si>
  <si>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</si>
  <si>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</si>
  <si>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</si>
  <si>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</si>
  <si>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</si>
  <si>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</si>
  <si>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</si>
  <si>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</si>
  <si>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</si>
  <si>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</si>
  <si>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</si>
  <si>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</si>
  <si>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</si>
  <si>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</si>
  <si>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</si>
  <si>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</si>
  <si>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</si>
  <si>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</si>
  <si>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</si>
  <si>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</si>
  <si>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</si>
  <si>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</si>
  <si>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</si>
  <si>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</si>
  <si>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</si>
  <si>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</si>
  <si>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</si>
  <si>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</si>
  <si>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</si>
  <si>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</si>
  <si>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</si>
  <si>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</si>
  <si>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</si>
  <si>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</si>
  <si>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</si>
  <si>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</si>
  <si>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</si>
  <si>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</si>
  <si>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</si>
  <si>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</si>
  <si>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</si>
  <si>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</si>
  <si>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</si>
  <si>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</si>
  <si>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</si>
  <si>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</si>
  <si>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</si>
  <si>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</si>
  <si>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</si>
  <si>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</si>
  <si>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</si>
  <si>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</si>
  <si>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</si>
  <si>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</si>
  <si>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</si>
  <si>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</si>
  <si>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</si>
  <si>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</si>
  <si>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</si>
  <si>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</si>
  <si>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</si>
  <si>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</si>
  <si>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</si>
  <si>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</si>
  <si>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</si>
  <si>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</si>
  <si>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</si>
  <si>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</si>
  <si>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</si>
  <si>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</si>
  <si>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</si>
  <si>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</si>
  <si>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</si>
  <si>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</si>
  <si>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</si>
  <si>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</si>
  <si>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</si>
  <si>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</si>
  <si>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</si>
  <si>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</si>
  <si>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</si>
  <si>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</si>
  <si>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</si>
  <si>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</si>
  <si>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</si>
  <si>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</si>
  <si>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</si>
  <si>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</si>
  <si>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</si>
  <si>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</si>
  <si>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</si>
  <si>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</si>
  <si>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</si>
  <si>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</si>
  <si>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</si>
  <si>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</si>
  <si>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</si>
  <si>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</si>
  <si>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</si>
  <si>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</si>
  <si>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</si>
  <si>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</si>
  <si>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</si>
  <si>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</si>
  <si>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</si>
  <si>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</si>
  <si>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</si>
  <si>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</si>
  <si>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</si>
  <si>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</si>
  <si>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</si>
  <si>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</si>
  <si>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</si>
  <si>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</si>
  <si>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</si>
  <si>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</si>
  <si>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</si>
  <si>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</si>
  <si>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</si>
  <si>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</si>
  <si>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</si>
  <si>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</si>
  <si>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</si>
  <si>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</si>
  <si>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</si>
  <si>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</si>
  <si>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</si>
  <si>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</si>
  <si>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</si>
  <si>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</si>
  <si>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</si>
  <si>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</si>
  <si>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</si>
  <si>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</si>
  <si>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</si>
  <si>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</si>
  <si>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</si>
  <si>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</si>
  <si>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</si>
  <si>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</si>
  <si>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</si>
  <si>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</si>
  <si>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</si>
  <si>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</si>
  <si>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</si>
  <si>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</si>
  <si>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</si>
  <si>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</si>
  <si>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</si>
  <si>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</si>
  <si>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</si>
  <si>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</si>
  <si>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</si>
  <si>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</si>
  <si>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</si>
  <si>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</si>
  <si>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</si>
  <si>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</si>
  <si>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</si>
  <si>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</si>
  <si>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</si>
  <si>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</si>
  <si>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</si>
  <si>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</si>
  <si>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</si>
  <si>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</si>
  <si>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</si>
  <si>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</si>
  <si>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</si>
  <si>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</si>
  <si>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</si>
  <si>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</si>
  <si>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</si>
  <si>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</si>
  <si>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</si>
  <si>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</si>
  <si>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</si>
  <si>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</si>
  <si>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</si>
  <si>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</si>
  <si>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</si>
  <si>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</si>
  <si>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</si>
  <si>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</si>
  <si>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</si>
  <si>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</si>
  <si>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</si>
  <si>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</si>
  <si>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</si>
  <si>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</si>
  <si>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</si>
  <si>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</si>
  <si>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</si>
  <si>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</si>
  <si>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</si>
  <si>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</si>
  <si>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</si>
  <si>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</si>
  <si>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</si>
  <si>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</si>
  <si>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</si>
  <si>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</si>
  <si>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</si>
  <si>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</si>
  <si>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</si>
  <si>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</si>
  <si>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</si>
  <si>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</si>
  <si>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</si>
  <si>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</si>
  <si>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</si>
  <si>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</si>
  <si>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</si>
  <si>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</si>
  <si>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</si>
  <si>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</si>
  <si>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</si>
  <si>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</si>
  <si>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</si>
  <si>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</si>
  <si>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</si>
  <si>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</si>
  <si>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</si>
  <si>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</si>
  <si>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</si>
  <si>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</si>
  <si>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</si>
  <si>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</si>
  <si>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</si>
  <si>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</si>
  <si>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</si>
  <si>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</si>
  <si>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</si>
  <si>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</si>
  <si>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</si>
  <si>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</si>
  <si>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</si>
  <si>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</si>
  <si>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</si>
  <si>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</si>
  <si>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</si>
  <si>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</si>
  <si>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</si>
  <si>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</si>
  <si>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</si>
  <si>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</si>
  <si>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</si>
  <si>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</si>
  <si>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</si>
  <si>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</si>
  <si>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</si>
  <si>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</si>
  <si>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</si>
  <si>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</si>
  <si>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</si>
  <si>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</si>
  <si>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</si>
  <si>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</si>
  <si>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</si>
  <si>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</si>
  <si>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</si>
  <si>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</si>
  <si>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</si>
  <si>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</si>
  <si>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</si>
  <si>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</si>
  <si>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</si>
  <si>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</si>
  <si>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</si>
  <si>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</si>
  <si>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</si>
  <si>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</si>
  <si>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</si>
  <si>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</si>
  <si>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</si>
  <si>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</si>
  <si>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</si>
  <si>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</si>
  <si>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</si>
  <si>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</si>
  <si>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</si>
  <si>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</si>
  <si>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</si>
  <si>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</si>
  <si>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</si>
  <si>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</si>
  <si>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</si>
  <si>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</si>
  <si>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</si>
  <si>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</si>
  <si>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</si>
  <si>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</si>
  <si>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</si>
  <si>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</si>
  <si>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</si>
  <si>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</si>
  <si>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</si>
  <si>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</si>
  <si>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</si>
  <si>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</si>
  <si>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</si>
  <si>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</si>
  <si>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</si>
  <si>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</si>
  <si>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</si>
  <si>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</si>
  <si>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</si>
  <si>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</si>
  <si>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</si>
  <si>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</si>
  <si>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</si>
  <si>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</si>
  <si>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</si>
  <si>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</si>
  <si>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</si>
  <si>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</si>
  <si>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</si>
  <si>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</si>
  <si>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</si>
  <si>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</si>
  <si>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</si>
  <si>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</si>
  <si>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</si>
  <si>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</si>
  <si>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</si>
  <si>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</si>
  <si>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</si>
  <si>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</si>
  <si>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</si>
  <si>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</si>
  <si>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</si>
  <si>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</si>
  <si>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</si>
  <si>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</si>
  <si>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</si>
  <si>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</si>
  <si>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</si>
  <si>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</si>
  <si>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</si>
  <si>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</si>
  <si>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</si>
  <si>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</si>
  <si>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</si>
  <si>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</si>
  <si>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</si>
  <si>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</si>
  <si>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</si>
  <si>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</si>
  <si>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</si>
  <si>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</si>
  <si>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</si>
  <si>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</si>
  <si>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</si>
  <si>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</si>
  <si>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</si>
  <si>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</si>
  <si>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</si>
  <si>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</si>
  <si>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</si>
  <si>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</si>
  <si>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</si>
  <si>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</si>
  <si>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</si>
  <si>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</si>
  <si>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</si>
  <si>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</si>
  <si>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</si>
  <si>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</si>
  <si>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</si>
  <si>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</si>
  <si>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</si>
  <si>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</si>
  <si>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</si>
  <si>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</si>
  <si>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</si>
  <si>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</si>
  <si>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</si>
  <si>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</si>
  <si>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</si>
  <si>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</si>
  <si>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</si>
  <si>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</si>
  <si>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</si>
  <si>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</si>
  <si>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</si>
  <si>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</si>
  <si>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</si>
  <si>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</si>
  <si>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</si>
  <si>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</si>
  <si>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</si>
  <si>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</si>
  <si>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</si>
  <si>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</si>
  <si>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</si>
  <si>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</si>
  <si>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</si>
  <si>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</si>
  <si>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</si>
  <si>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</si>
  <si>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</si>
  <si>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</si>
  <si>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</si>
  <si>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</si>
  <si>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</si>
  <si>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</si>
  <si>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</si>
  <si>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</si>
  <si>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</si>
  <si>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</si>
  <si>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</si>
  <si>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</si>
  <si>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</si>
  <si>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</si>
  <si>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</si>
  <si>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</si>
  <si>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</si>
  <si>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</si>
  <si>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</si>
  <si>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</si>
  <si>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</si>
  <si>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</si>
  <si>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</si>
  <si>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</si>
  <si>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</si>
  <si>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</si>
  <si>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</si>
  <si>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</si>
  <si>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</si>
  <si>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</si>
  <si>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</si>
  <si>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</si>
  <si>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</si>
  <si>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</si>
  <si>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</si>
  <si>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</si>
  <si>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</si>
  <si>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</si>
  <si>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</si>
  <si>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</si>
  <si>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</si>
  <si>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</si>
  <si>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</si>
  <si>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</si>
  <si>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</si>
  <si>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</si>
  <si>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</si>
  <si>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</si>
  <si>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</si>
  <si>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</si>
  <si>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</si>
  <si>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</si>
  <si>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</si>
  <si>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</si>
  <si>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</si>
  <si>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</si>
  <si>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</si>
  <si>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</si>
  <si>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</si>
  <si>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</si>
  <si>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</si>
  <si>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</si>
  <si>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</si>
  <si>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</si>
  <si>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</si>
  <si>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</si>
  <si>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</si>
  <si>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</si>
  <si>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</si>
  <si>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</si>
  <si>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</si>
  <si>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</si>
  <si>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</si>
  <si>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</si>
  <si>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</si>
  <si>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</si>
  <si>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</si>
  <si>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</si>
  <si>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</si>
  <si>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</si>
  <si>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</si>
  <si>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</si>
  <si>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</si>
  <si>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</si>
  <si>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</si>
  <si>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</si>
  <si>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</si>
  <si>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</si>
  <si>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</si>
  <si>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</si>
  <si>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</si>
  <si>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</si>
  <si>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</si>
  <si>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</si>
  <si>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</si>
  <si>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</si>
  <si>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</si>
  <si>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</si>
  <si>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</si>
  <si>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</si>
  <si>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</si>
  <si>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</si>
  <si>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</si>
  <si>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</si>
  <si>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</si>
  <si>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</si>
  <si>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</si>
  <si>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</si>
  <si>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</si>
  <si>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</si>
  <si>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</si>
  <si>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</si>
  <si>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</si>
  <si>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</si>
  <si>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</si>
  <si>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</si>
  <si>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</si>
  <si>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</si>
  <si>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</si>
  <si>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</si>
  <si>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</si>
  <si>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</si>
  <si>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</si>
  <si>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</si>
  <si>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</si>
  <si>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</si>
  <si>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</si>
  <si>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</si>
  <si>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</si>
  <si>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</si>
  <si>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</si>
  <si>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</si>
  <si>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</si>
  <si>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</si>
  <si>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</si>
  <si>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</si>
  <si>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</si>
  <si>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</si>
  <si>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</si>
  <si>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</si>
  <si>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</si>
  <si>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</si>
  <si>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</si>
  <si>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</si>
  <si>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</si>
  <si>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</si>
  <si>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</si>
  <si>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</si>
  <si>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</si>
  <si>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</si>
  <si>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</si>
  <si>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</si>
  <si>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</si>
  <si>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</si>
  <si>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</si>
  <si>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</si>
  <si>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</si>
  <si>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</si>
  <si>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</si>
  <si>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</si>
  <si>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</si>
  <si>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</si>
  <si>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</si>
  <si>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</si>
  <si>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</si>
  <si>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</si>
  <si>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</si>
  <si>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</si>
  <si>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</si>
  <si>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</si>
  <si>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</si>
  <si>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</si>
  <si>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</si>
  <si>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</si>
  <si>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</si>
  <si>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</si>
  <si>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</si>
  <si>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</si>
  <si>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</si>
  <si>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</si>
  <si>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</si>
  <si>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</si>
  <si>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</si>
  <si>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</si>
  <si>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</si>
  <si>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</si>
  <si>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</si>
  <si>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</si>
  <si>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</si>
  <si>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</si>
  <si>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</si>
  <si>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</si>
  <si>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</si>
  <si>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</si>
  <si>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</si>
  <si>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</si>
  <si>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</si>
  <si>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</si>
  <si>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</si>
  <si>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</si>
  <si>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</si>
  <si>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</si>
  <si>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</si>
  <si>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</si>
  <si>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</si>
  <si>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</si>
  <si>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</si>
  <si>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</si>
  <si>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</si>
  <si>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</si>
  <si>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</si>
  <si>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</si>
  <si>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</si>
  <si>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</si>
  <si>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</si>
  <si>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</si>
  <si>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</si>
  <si>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</si>
  <si>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</si>
  <si>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</si>
  <si>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</si>
  <si>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</si>
  <si>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</si>
  <si>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</si>
  <si>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</si>
  <si>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</si>
  <si>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</si>
  <si>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</si>
  <si>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</si>
  <si>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</si>
  <si>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</si>
  <si>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</si>
  <si>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</si>
  <si>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</si>
  <si>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</si>
  <si>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</si>
  <si>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</si>
  <si>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</si>
  <si>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</si>
  <si>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</si>
  <si>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</si>
  <si>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</si>
  <si>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</si>
  <si>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</si>
  <si>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</si>
  <si>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</si>
  <si>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</si>
  <si>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</si>
  <si>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</si>
  <si>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</si>
  <si>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</si>
  <si>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</si>
  <si>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</si>
  <si>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</si>
  <si>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</si>
  <si>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</si>
  <si>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</si>
  <si>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</si>
  <si>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</si>
  <si>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</si>
  <si>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</si>
  <si>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</si>
  <si>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</si>
  <si>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</si>
  <si>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</si>
  <si>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</si>
  <si>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</si>
  <si>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</si>
  <si>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</si>
  <si>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</si>
  <si>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</si>
  <si>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</si>
  <si>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</si>
  <si>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</si>
  <si>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</si>
  <si>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</si>
  <si>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</si>
  <si>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</si>
  <si>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</si>
  <si>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</si>
  <si>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</si>
  <si>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</si>
  <si>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</si>
  <si>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</si>
  <si>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</si>
  <si>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</si>
  <si>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</si>
  <si>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</si>
  <si>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</si>
  <si>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</si>
  <si>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</si>
  <si>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</si>
  <si>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</si>
  <si>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</si>
  <si>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</si>
  <si>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</si>
  <si>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</si>
  <si>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</si>
  <si>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</si>
  <si>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</si>
  <si>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</si>
  <si>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</si>
  <si>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</si>
  <si>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</si>
  <si>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</si>
  <si>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</si>
  <si>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</si>
  <si>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</si>
  <si>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</si>
  <si>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</si>
  <si>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</si>
  <si>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</si>
  <si>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</si>
  <si>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</si>
  <si>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</si>
  <si>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</si>
  <si>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</si>
  <si>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</si>
  <si>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</si>
  <si>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</si>
  <si>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</si>
  <si>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</si>
  <si>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</si>
  <si>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</si>
  <si>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</si>
  <si>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</si>
  <si>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</si>
  <si>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</si>
  <si>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</si>
  <si>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</si>
  <si>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</si>
  <si>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</si>
  <si>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</si>
  <si>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</si>
  <si>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</si>
  <si>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</si>
  <si>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</si>
  <si>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</si>
  <si>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</si>
  <si>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</si>
  <si>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</si>
  <si>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</si>
  <si>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</si>
  <si>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</si>
  <si>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</si>
  <si>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</si>
  <si>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</si>
  <si>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</si>
  <si>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</si>
  <si>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</si>
  <si>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</si>
  <si>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</si>
  <si>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</si>
  <si>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</si>
  <si>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</si>
  <si>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</si>
  <si>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</si>
  <si>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</si>
  <si>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</si>
  <si>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</si>
  <si>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</si>
  <si>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</si>
  <si>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</si>
  <si>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</si>
  <si>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</si>
  <si>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</si>
  <si>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</si>
  <si>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</si>
  <si>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</si>
  <si>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</si>
  <si>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</si>
  <si>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</si>
  <si>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</si>
  <si>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</si>
  <si>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</si>
  <si>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</si>
  <si>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</si>
  <si>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</si>
  <si>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</si>
  <si>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</si>
  <si>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</si>
  <si>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</si>
  <si>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</si>
  <si>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</si>
  <si>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</si>
  <si>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</si>
  <si>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</si>
  <si>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</si>
  <si>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</si>
  <si>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</si>
  <si>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</si>
  <si>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</si>
  <si>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</si>
  <si>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</si>
  <si>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</si>
  <si>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</si>
  <si>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</si>
  <si>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</si>
  <si>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</si>
  <si>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</si>
  <si>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</si>
  <si>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</si>
  <si>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</si>
  <si>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</si>
  <si>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</si>
  <si>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</si>
  <si>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</si>
  <si>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</si>
  <si>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</si>
  <si>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</si>
  <si>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</si>
  <si>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</si>
  <si>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</si>
  <si>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</si>
  <si>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</si>
  <si>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</si>
  <si>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</si>
  <si>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</si>
  <si>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</si>
  <si>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</si>
  <si>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</si>
  <si>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</si>
  <si>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</si>
  <si>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</si>
  <si>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</si>
  <si>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</si>
  <si>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</si>
  <si>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</si>
  <si>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</si>
  <si>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</si>
  <si>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</si>
  <si>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</si>
  <si>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</si>
  <si>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</si>
  <si>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</si>
  <si>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</si>
  <si>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</si>
  <si>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</si>
  <si>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</si>
  <si>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</si>
  <si>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</si>
  <si>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</si>
  <si>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</si>
  <si>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</si>
  <si>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</si>
  <si>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</si>
  <si>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</si>
  <si>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</si>
  <si>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</si>
  <si>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</si>
  <si>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</si>
  <si>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</si>
  <si>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</si>
  <si>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</si>
  <si>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</si>
  <si>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</si>
  <si>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</si>
  <si>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</si>
  <si>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</si>
  <si>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</si>
  <si>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</si>
  <si>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</si>
  <si>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</si>
  <si>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</si>
  <si>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</si>
  <si>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</si>
  <si>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</si>
  <si>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</si>
  <si>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</si>
  <si>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</si>
  <si>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</si>
  <si>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</si>
  <si>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</si>
  <si>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</si>
  <si>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</si>
  <si>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</si>
  <si>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</si>
  <si>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</si>
  <si>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</si>
  <si>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</si>
  <si>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</si>
  <si>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</si>
  <si>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</si>
  <si>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</si>
  <si>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</si>
  <si>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</si>
  <si>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</si>
  <si>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</si>
  <si>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</si>
  <si>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</si>
  <si>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</si>
  <si>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</si>
  <si>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</si>
  <si>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</si>
  <si>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</si>
  <si>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</si>
  <si>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</si>
  <si>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</si>
  <si>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</si>
  <si>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</si>
  <si>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</si>
  <si>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</si>
  <si>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</si>
  <si>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</si>
  <si>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</si>
  <si>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</si>
  <si>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</si>
  <si>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</si>
  <si>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</si>
  <si>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</si>
  <si>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</si>
  <si>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</si>
  <si>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</si>
  <si>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</si>
  <si>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</si>
  <si>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</si>
  <si>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</si>
  <si>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</si>
  <si>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</si>
  <si>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</si>
  <si>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</si>
  <si>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</si>
  <si>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</si>
  <si>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</si>
  <si>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</si>
  <si>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</si>
  <si>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</si>
  <si>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</si>
  <si>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</si>
  <si>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</si>
  <si>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</si>
  <si>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</si>
  <si>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</si>
  <si>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</si>
  <si>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</si>
  <si>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</si>
  <si>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</si>
  <si>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</si>
  <si>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</si>
  <si>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</si>
  <si>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</si>
  <si>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</si>
  <si>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</si>
  <si>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</si>
  <si>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</si>
  <si>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</si>
  <si>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</si>
  <si>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</si>
  <si>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</si>
  <si>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</si>
  <si>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</si>
  <si>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</si>
  <si>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</si>
  <si>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</si>
  <si>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</si>
  <si>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</si>
  <si>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</si>
  <si>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</si>
  <si>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</si>
  <si>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</si>
  <si>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</si>
  <si>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</si>
  <si>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</si>
  <si>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</si>
  <si>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</si>
  <si>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</si>
  <si>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</si>
  <si>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</si>
  <si>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</si>
  <si>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</si>
  <si>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</si>
  <si>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</si>
  <si>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</si>
  <si>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</si>
  <si>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</si>
  <si>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</si>
  <si>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</si>
  <si>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</si>
  <si>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</si>
  <si>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</si>
  <si>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</si>
  <si>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</si>
  <si>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</si>
  <si>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</si>
  <si>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</si>
  <si>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</si>
  <si>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</si>
  <si>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</si>
  <si>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</si>
  <si>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</si>
  <si>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</si>
  <si>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</si>
  <si>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</si>
  <si>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</si>
  <si>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</si>
  <si>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</si>
  <si>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</si>
  <si>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</si>
  <si>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</si>
  <si>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</si>
  <si>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</si>
  <si>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</si>
  <si>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</si>
  <si>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</si>
  <si>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</si>
  <si>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</si>
  <si>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</si>
  <si>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</si>
  <si>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</si>
  <si>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</si>
  <si>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</si>
  <si>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</si>
  <si>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</si>
  <si>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</si>
  <si>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</si>
  <si>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</si>
  <si>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</si>
  <si>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</si>
  <si>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</si>
  <si>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</si>
  <si>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</si>
  <si>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</si>
  <si>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</si>
  <si>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</si>
  <si>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</si>
  <si>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</si>
  <si>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</si>
  <si>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</si>
  <si>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</si>
  <si>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</si>
  <si>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</si>
  <si>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</si>
  <si>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</si>
  <si>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</si>
  <si>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</si>
  <si>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</si>
  <si>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</si>
  <si>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</si>
  <si>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</si>
  <si>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</si>
  <si>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</si>
  <si>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</si>
  <si>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</si>
  <si>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</si>
  <si>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</si>
  <si>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</si>
  <si>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</si>
  <si>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</si>
  <si>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</si>
  <si>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</si>
  <si>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</si>
  <si>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</si>
  <si>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</si>
  <si>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</si>
  <si>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</si>
  <si>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</si>
  <si>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</si>
  <si>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</si>
  <si>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</si>
  <si>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</si>
  <si>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</si>
  <si>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</si>
  <si>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</si>
  <si>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</si>
  <si>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</si>
  <si>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</si>
  <si>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</si>
  <si>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</si>
  <si>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</si>
  <si>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</si>
  <si>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</si>
  <si>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</si>
  <si>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</si>
  <si>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</si>
  <si>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</si>
  <si>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</si>
  <si>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</si>
  <si>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</si>
  <si>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</si>
  <si>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</si>
  <si>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</si>
  <si>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</si>
  <si>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</si>
  <si>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</si>
  <si>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</si>
  <si>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</si>
  <si>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</si>
  <si>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</si>
  <si>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</si>
  <si>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</si>
  <si>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</si>
  <si>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</si>
  <si>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</si>
  <si>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</si>
  <si>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</si>
  <si>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</si>
  <si>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</si>
  <si>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</si>
  <si>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</si>
  <si>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</si>
  <si>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</si>
  <si>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</si>
  <si>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</si>
  <si>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</si>
  <si>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</si>
  <si>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</si>
  <si>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</si>
  <si>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</si>
  <si>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</si>
  <si>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</si>
  <si>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</si>
  <si>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</si>
  <si>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</si>
  <si>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</si>
  <si>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</si>
  <si>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</si>
  <si>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</si>
  <si>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</si>
  <si>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</si>
  <si>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</si>
  <si>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</si>
  <si>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</si>
  <si>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</si>
  <si>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</si>
  <si>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</si>
  <si>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</si>
  <si>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</si>
  <si>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</si>
  <si>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</si>
  <si>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</si>
  <si>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</si>
  <si>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</si>
  <si>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</si>
  <si>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</si>
  <si>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</si>
  <si>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</si>
  <si>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</si>
  <si>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</si>
  <si>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</si>
  <si>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</si>
  <si>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</si>
  <si>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</si>
  <si>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</si>
  <si>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</si>
  <si>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</si>
  <si>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</si>
  <si>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</si>
  <si>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</si>
  <si>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</si>
  <si>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</si>
  <si>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</si>
  <si>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</si>
  <si>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</si>
  <si>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</si>
  <si>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</si>
  <si>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</si>
  <si>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</si>
  <si>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</si>
  <si>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</si>
  <si>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</si>
  <si>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</si>
  <si>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</si>
  <si>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</si>
  <si>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</si>
  <si>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</si>
  <si>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</si>
  <si>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</si>
  <si>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</si>
  <si>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</si>
  <si>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</si>
  <si>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</si>
  <si>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</si>
  <si>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</si>
  <si>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</si>
  <si>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</si>
  <si>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</si>
  <si>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</si>
  <si>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</si>
  <si>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</si>
  <si>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</si>
  <si>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</si>
  <si>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</si>
  <si>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</si>
  <si>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</si>
  <si>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</si>
  <si>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</si>
  <si>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</si>
  <si>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</si>
  <si>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</si>
  <si>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</si>
  <si>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</si>
  <si>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</si>
  <si>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</si>
  <si>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</si>
  <si>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</si>
  <si>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</si>
  <si>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</si>
  <si>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</si>
  <si>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</si>
  <si>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</si>
  <si>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</si>
  <si>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</si>
  <si>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</si>
  <si>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</si>
  <si>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</si>
  <si>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</si>
  <si>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</si>
  <si>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</si>
  <si>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</si>
  <si>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</si>
  <si>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</si>
  <si>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</si>
  <si>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</si>
  <si>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</si>
  <si>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</si>
  <si>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</si>
  <si>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</si>
  <si>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</si>
  <si>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</si>
  <si>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</si>
  <si>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</si>
  <si>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</si>
  <si>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</si>
  <si>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</si>
  <si>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</si>
  <si>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</si>
  <si>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</si>
  <si>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</si>
  <si>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</si>
  <si>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</si>
  <si>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</si>
  <si>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</si>
  <si>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</si>
  <si>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</si>
  <si>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</si>
  <si>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</si>
  <si>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</si>
  <si>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</si>
  <si>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</si>
  <si>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</si>
  <si>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</si>
  <si>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</si>
  <si>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</si>
  <si>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</si>
  <si>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</si>
  <si>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</si>
  <si>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</si>
  <si>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</si>
  <si>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</si>
  <si>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</si>
  <si>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</si>
  <si>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</si>
  <si>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</si>
  <si>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</si>
  <si>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</si>
  <si>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</si>
  <si>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</si>
  <si>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</si>
  <si>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</si>
  <si>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</si>
  <si>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</si>
  <si>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</si>
  <si>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</si>
  <si>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</si>
  <si>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</si>
  <si>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</si>
  <si>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</si>
  <si>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</si>
  <si>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</si>
  <si>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</si>
  <si>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</si>
  <si>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</si>
  <si>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</si>
  <si>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</si>
  <si>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</si>
  <si>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</si>
  <si>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</si>
  <si>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</si>
  <si>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</si>
  <si>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</si>
  <si>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</si>
  <si>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</si>
  <si>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</si>
  <si>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</si>
  <si>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</si>
  <si>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</si>
  <si>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</si>
  <si>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</si>
  <si>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</si>
  <si>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</si>
  <si>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</si>
  <si>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</si>
  <si>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</si>
  <si>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</si>
  <si>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</si>
  <si>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</si>
  <si>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</si>
  <si>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</si>
  <si>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</si>
  <si>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</si>
  <si>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</si>
  <si>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</si>
  <si>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</si>
  <si>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</si>
  <si>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</si>
  <si>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</si>
  <si>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</si>
  <si>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</si>
  <si>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</si>
  <si>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</si>
  <si>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</si>
  <si>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</si>
  <si>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</si>
  <si>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</si>
  <si>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</si>
  <si>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</si>
  <si>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</si>
  <si>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</si>
  <si>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</si>
  <si>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</si>
  <si>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</si>
  <si>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</si>
  <si>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</si>
  <si>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</si>
  <si>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</si>
  <si>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</si>
  <si>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</si>
  <si>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</si>
  <si>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</si>
  <si>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</si>
  <si>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</si>
  <si>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</si>
  <si>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</si>
  <si>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</si>
  <si>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</si>
  <si>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</si>
  <si>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</si>
  <si>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</si>
  <si>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</si>
  <si>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</si>
  <si>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</si>
  <si>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</si>
  <si>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</si>
  <si>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</si>
  <si>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</si>
  <si>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</si>
  <si>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</si>
  <si>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</si>
  <si>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</si>
  <si>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</si>
  <si>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</si>
  <si>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</si>
  <si>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</si>
  <si>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</si>
  <si>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</si>
  <si>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</si>
  <si>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</si>
  <si>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</si>
  <si>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</si>
  <si>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</si>
  <si>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</si>
  <si>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</si>
  <si>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</si>
  <si>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</si>
  <si>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</si>
  <si>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</si>
  <si>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</si>
  <si>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</si>
  <si>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</si>
  <si>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</si>
  <si>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</si>
  <si>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</si>
  <si>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</si>
  <si>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</si>
  <si>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</si>
  <si>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</si>
  <si>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</si>
  <si>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</si>
  <si>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</si>
  <si>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</si>
  <si>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</si>
  <si>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</si>
  <si>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</si>
  <si>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</si>
  <si>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</si>
  <si>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</si>
  <si>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</si>
  <si>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</si>
  <si>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</si>
  <si>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</si>
  <si>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</si>
  <si>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</si>
  <si>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</si>
  <si>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</si>
  <si>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</si>
  <si>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</si>
  <si>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</si>
  <si>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</si>
  <si>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</si>
  <si>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</si>
  <si>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</si>
  <si>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</si>
  <si>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</si>
  <si>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</si>
  <si>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</si>
  <si>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</si>
  <si>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</si>
  <si>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</si>
  <si>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</si>
  <si>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</si>
  <si>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</si>
  <si>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</si>
  <si>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</si>
  <si>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</si>
  <si>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</si>
  <si>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</si>
  <si>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</si>
  <si>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</si>
  <si>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</si>
  <si>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</si>
  <si>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</si>
  <si>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</si>
  <si>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</si>
  <si>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</si>
  <si>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</si>
  <si>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</si>
  <si>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</si>
  <si>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</si>
  <si>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</si>
  <si>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</si>
  <si>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</si>
  <si>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</si>
  <si>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</si>
  <si>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</si>
  <si>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</si>
  <si>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</si>
  <si>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</si>
  <si>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</si>
  <si>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</si>
  <si>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</si>
  <si>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</si>
  <si>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</si>
  <si>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</si>
  <si>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</si>
  <si>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</si>
  <si>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</si>
  <si>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</si>
  <si>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</si>
  <si>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</si>
  <si>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</si>
  <si>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</si>
  <si>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</si>
  <si>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</si>
  <si>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</si>
  <si>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</si>
  <si>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</si>
  <si>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</si>
  <si>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</si>
  <si>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</si>
  <si>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</si>
  <si>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</si>
  <si>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</si>
  <si>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</si>
  <si>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</si>
  <si>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</si>
  <si>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</si>
  <si>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</si>
  <si>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</si>
  <si>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</si>
  <si>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</si>
  <si>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</si>
  <si>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</si>
  <si>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</si>
  <si>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</si>
  <si>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</si>
  <si>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</si>
  <si>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</si>
  <si>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</si>
  <si>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</si>
  <si>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</si>
  <si>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</si>
  <si>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</si>
  <si>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</si>
  <si>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</si>
  <si>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</si>
  <si>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</si>
  <si>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</si>
  <si>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</si>
  <si>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</si>
  <si>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</si>
  <si>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</si>
  <si>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</si>
  <si>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</si>
  <si>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</si>
  <si>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</si>
  <si>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</si>
  <si>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</si>
  <si>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</si>
  <si>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</si>
  <si>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</si>
  <si>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</si>
  <si>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</si>
  <si>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</si>
  <si>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</si>
  <si>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</si>
  <si>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</si>
  <si>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</si>
  <si>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</si>
  <si>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</si>
  <si>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</si>
  <si>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</si>
  <si>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</si>
  <si>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</si>
  <si>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</si>
  <si>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</si>
  <si>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</si>
  <si>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</si>
  <si>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</si>
  <si>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</si>
  <si>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</si>
  <si>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</si>
  <si>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</si>
  <si>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</si>
  <si>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</si>
  <si>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</si>
  <si>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</si>
  <si>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</si>
  <si>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</si>
  <si>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</si>
  <si>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</si>
  <si>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</si>
  <si>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</si>
  <si>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</si>
  <si>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</si>
  <si>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</si>
  <si>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</si>
  <si>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</si>
  <si>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</si>
  <si>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</si>
  <si>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</si>
  <si>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</si>
  <si>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</si>
  <si>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</si>
  <si>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</si>
  <si>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</si>
  <si>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</si>
  <si>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</si>
  <si>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</si>
  <si>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</si>
  <si>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</si>
  <si>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</si>
  <si>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</si>
  <si>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</si>
  <si>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</si>
  <si>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</si>
  <si>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</si>
  <si>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</si>
  <si>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</si>
  <si>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</si>
  <si>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</si>
  <si>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</si>
  <si>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</si>
  <si>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</si>
  <si>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</si>
  <si>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</si>
  <si>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</si>
  <si>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</si>
  <si>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</si>
  <si>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</si>
  <si>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</si>
  <si>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</si>
  <si>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</si>
  <si>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</si>
  <si>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</si>
  <si>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</si>
  <si>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</si>
  <si>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</si>
  <si>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</si>
  <si>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</si>
  <si>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</si>
  <si>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</si>
  <si>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</si>
  <si>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</si>
  <si>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</si>
  <si>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</si>
  <si>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</si>
  <si>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</si>
  <si>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</si>
  <si>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</si>
  <si>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</si>
  <si>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</si>
  <si>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</si>
  <si>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</si>
  <si>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</si>
  <si>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</si>
  <si>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</si>
  <si>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</si>
  <si>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</si>
  <si>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</si>
  <si>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</si>
  <si>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</si>
  <si>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</si>
  <si>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</si>
  <si>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</si>
  <si>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</si>
  <si>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</si>
  <si>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</si>
  <si>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</si>
  <si>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</si>
  <si>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</si>
  <si>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</si>
  <si>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</si>
  <si>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</si>
  <si>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</si>
  <si>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</si>
  <si>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</si>
  <si>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</si>
  <si>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</si>
  <si>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</si>
  <si>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</si>
  <si>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</si>
  <si>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</si>
  <si>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</si>
  <si>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</si>
  <si>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</si>
  <si>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</si>
  <si>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</si>
  <si>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</si>
  <si>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</si>
  <si>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</si>
  <si>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</si>
  <si>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</si>
  <si>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</si>
  <si>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</si>
  <si>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</si>
  <si>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</si>
  <si>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</si>
  <si>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</si>
  <si>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</si>
  <si>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</si>
  <si>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</si>
  <si>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</si>
  <si>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</si>
  <si>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</si>
  <si>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</si>
  <si>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</si>
  <si>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</si>
  <si>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</si>
  <si>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</si>
  <si>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</si>
  <si>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</si>
  <si>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</si>
  <si>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</si>
  <si>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</si>
  <si>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</si>
  <si>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</si>
  <si>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</si>
  <si>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</si>
  <si>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</si>
  <si>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</si>
  <si>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</si>
  <si>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</si>
  <si>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</si>
  <si>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</si>
  <si>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</si>
  <si>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</si>
  <si>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</si>
  <si>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</si>
  <si>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</si>
  <si>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</si>
  <si>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</si>
  <si>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</si>
  <si>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</si>
  <si>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</si>
  <si>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</si>
  <si>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</si>
  <si>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</si>
  <si>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</si>
  <si>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</si>
  <si>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</si>
  <si>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</si>
  <si>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</si>
  <si>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</si>
  <si>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</si>
  <si>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</si>
  <si>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</si>
  <si>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</si>
  <si>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</si>
  <si>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</si>
  <si>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</si>
  <si>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</si>
  <si>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</si>
  <si>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</si>
  <si>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</si>
  <si>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</si>
  <si>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</si>
  <si>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</si>
  <si>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</si>
  <si>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</si>
  <si>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</si>
  <si>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</si>
  <si>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</si>
  <si>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</si>
  <si>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</si>
  <si>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</si>
  <si>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</si>
  <si>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</si>
  <si>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</si>
  <si>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</si>
  <si>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</si>
  <si>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</si>
  <si>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</si>
  <si>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</si>
  <si>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</si>
  <si>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</si>
  <si>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</si>
  <si>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</si>
  <si>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</si>
  <si>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</si>
  <si>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</si>
  <si>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</si>
  <si>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</si>
  <si>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</si>
  <si>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</si>
  <si>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</si>
  <si>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</si>
  <si>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</si>
  <si>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</si>
  <si>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</si>
  <si>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</si>
  <si>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</si>
  <si>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</si>
  <si>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</si>
  <si>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</si>
  <si>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</si>
  <si>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</si>
  <si>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</si>
  <si>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</si>
  <si>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</si>
  <si>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</si>
  <si>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</si>
  <si>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</si>
  <si>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</si>
  <si>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</si>
  <si>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</si>
  <si>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</si>
  <si>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</si>
  <si>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</si>
  <si>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</si>
  <si>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</si>
  <si>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</si>
  <si>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</si>
  <si>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</si>
  <si>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</si>
  <si>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</si>
  <si>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</si>
  <si>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</si>
  <si>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</si>
  <si>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</si>
  <si>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</si>
  <si>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</si>
  <si>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</si>
  <si>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</si>
  <si>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</si>
  <si>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</si>
  <si>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</si>
  <si>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</si>
  <si>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</si>
  <si>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</si>
  <si>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</si>
  <si>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</si>
  <si>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</si>
  <si>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</si>
  <si>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</si>
  <si>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</si>
  <si>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</si>
  <si>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</si>
  <si>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</si>
  <si>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</si>
  <si>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</si>
  <si>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</si>
  <si>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</si>
  <si>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</si>
  <si>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</si>
  <si>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</si>
  <si>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</si>
  <si>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</si>
  <si>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</si>
  <si>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</si>
  <si>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</si>
  <si>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</si>
  <si>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</si>
  <si>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</si>
  <si>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</si>
  <si>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</si>
  <si>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</si>
  <si>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</si>
  <si>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</si>
  <si>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</si>
  <si>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</si>
  <si>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</si>
  <si>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</si>
  <si>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</si>
  <si>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</si>
  <si>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</si>
  <si>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</si>
  <si>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</si>
  <si>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</si>
  <si>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</si>
  <si>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</si>
  <si>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</si>
  <si>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</si>
  <si>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</si>
  <si>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</si>
  <si>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</si>
  <si>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</si>
  <si>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</si>
  <si>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</si>
  <si>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</si>
  <si>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</si>
  <si>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</si>
  <si>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</si>
  <si>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</si>
  <si>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</si>
  <si>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</si>
  <si>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</si>
  <si>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</si>
  <si>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</si>
  <si>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</si>
  <si>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</si>
  <si>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</si>
  <si>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</si>
  <si>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</si>
  <si>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</si>
  <si>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</si>
  <si>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</si>
  <si>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</si>
  <si>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</si>
  <si>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</si>
  <si>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</si>
  <si>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</si>
  <si>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</si>
  <si>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</si>
  <si>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</si>
  <si>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</si>
  <si>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</si>
  <si>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</si>
  <si>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</si>
  <si>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</si>
  <si>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</si>
  <si>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</si>
  <si>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</si>
  <si>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</si>
  <si>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</si>
  <si>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</si>
  <si>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</si>
  <si>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</si>
  <si>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</si>
  <si>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</si>
  <si>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</si>
  <si>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</si>
  <si>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</si>
  <si>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</si>
  <si>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</si>
  <si>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</si>
  <si>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</si>
  <si>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</si>
  <si>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</si>
  <si>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</si>
  <si>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</si>
  <si>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</si>
  <si>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</si>
  <si>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</si>
  <si>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</si>
  <si>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</si>
  <si>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</si>
  <si>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</si>
  <si>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</si>
  <si>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</si>
  <si>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</si>
  <si>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</si>
  <si>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</si>
  <si>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</si>
  <si>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</si>
  <si>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</si>
  <si>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</si>
  <si>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</si>
  <si>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</si>
  <si>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</si>
  <si>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</si>
  <si>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</si>
  <si>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</si>
  <si>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</si>
  <si>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</si>
  <si>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</si>
  <si>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</si>
  <si>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</si>
  <si>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</si>
  <si>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</si>
  <si>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</si>
  <si>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</si>
  <si>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</si>
  <si>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</si>
  <si>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</si>
  <si>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</si>
  <si>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</si>
  <si>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</si>
  <si>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</si>
  <si>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</si>
  <si>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</si>
  <si>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</si>
  <si>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</si>
  <si>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</si>
  <si>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</si>
  <si>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</si>
  <si>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</si>
  <si>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</si>
  <si>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</si>
  <si>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</si>
  <si>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</si>
  <si>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</si>
  <si>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</si>
  <si>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</si>
  <si>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</si>
  <si>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</si>
  <si>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</si>
  <si>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</si>
  <si>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</si>
  <si>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</si>
  <si>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</si>
  <si>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</si>
  <si>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</si>
  <si>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</si>
  <si>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</si>
  <si>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</si>
  <si>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</si>
  <si>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</si>
  <si>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</si>
  <si>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</si>
  <si>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</si>
  <si>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</si>
  <si>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</si>
  <si>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</si>
  <si>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</si>
  <si>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</si>
  <si>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</si>
  <si>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</si>
  <si>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</si>
  <si>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</si>
  <si>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</si>
  <si>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</si>
  <si>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</si>
  <si>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</si>
  <si>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</si>
  <si>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</si>
  <si>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</si>
  <si>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</si>
  <si>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</si>
  <si>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</si>
  <si>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</si>
  <si>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</si>
  <si>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</si>
  <si>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</si>
  <si>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</si>
  <si>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</si>
  <si>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</si>
  <si>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</si>
  <si>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</si>
  <si>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</si>
  <si>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</si>
  <si>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</si>
  <si>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</si>
  <si>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</si>
  <si>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</si>
  <si>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</si>
  <si>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</si>
  <si>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</si>
  <si>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</si>
  <si>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</si>
  <si>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</si>
  <si>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</si>
  <si>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</si>
  <si>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</si>
  <si>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</si>
  <si>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</si>
  <si>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</si>
  <si>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</si>
  <si>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</si>
  <si>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</si>
  <si>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</si>
  <si>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</si>
  <si>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</si>
  <si>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</si>
  <si>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</si>
  <si>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</si>
  <si>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</si>
  <si>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</si>
  <si>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</si>
  <si>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</si>
  <si>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</si>
  <si>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</si>
  <si>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</si>
  <si>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</si>
  <si>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</si>
  <si>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</si>
  <si>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</si>
  <si>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</si>
  <si>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</si>
  <si>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</si>
  <si>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</si>
  <si>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</si>
  <si>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</si>
  <si>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</si>
  <si>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</si>
  <si>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</si>
  <si>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</si>
  <si>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</si>
  <si>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</si>
  <si>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</si>
  <si>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</si>
  <si>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</si>
  <si>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</si>
  <si>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</si>
  <si>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</si>
  <si>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</si>
  <si>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</si>
  <si>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</si>
  <si>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</si>
  <si>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</si>
  <si>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</si>
  <si>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</si>
  <si>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</si>
  <si>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</si>
  <si>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</si>
  <si>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</si>
  <si>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</si>
  <si>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</si>
  <si>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</si>
  <si>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</si>
  <si>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</si>
  <si>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</si>
  <si>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</si>
  <si>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</si>
  <si>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</si>
  <si>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</si>
  <si>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</si>
  <si>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</si>
  <si>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</si>
  <si>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</si>
  <si>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</si>
  <si>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</si>
  <si>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</si>
  <si>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</si>
  <si>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</si>
  <si>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</si>
  <si>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</si>
  <si>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</si>
  <si>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</si>
  <si>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</si>
  <si>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</si>
  <si>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</si>
  <si>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</si>
  <si>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</si>
  <si>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</si>
  <si>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</si>
  <si>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</si>
  <si>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</si>
  <si>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</si>
  <si>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</si>
  <si>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</si>
  <si>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</si>
  <si>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</si>
  <si>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</si>
  <si>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</si>
  <si>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</si>
  <si>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</si>
  <si>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</si>
  <si>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</si>
  <si>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</si>
  <si>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</si>
  <si>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</si>
  <si>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</si>
  <si>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</si>
  <si>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</si>
  <si>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</si>
  <si>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</si>
  <si>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</si>
  <si>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</si>
  <si>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</si>
  <si>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</si>
  <si>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</si>
  <si>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</si>
  <si>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</si>
  <si>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</si>
  <si>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</si>
  <si>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</si>
  <si>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</si>
  <si>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</si>
  <si>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</si>
  <si>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</si>
  <si>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</si>
  <si>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</si>
  <si>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</si>
  <si>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</si>
  <si>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</si>
  <si>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</si>
  <si>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</si>
  <si>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</si>
  <si>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</si>
  <si>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</si>
  <si>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</si>
  <si>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</si>
  <si>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</si>
  <si>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</si>
  <si>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</si>
  <si>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</si>
  <si>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</si>
  <si>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</si>
  <si>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</si>
  <si>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</si>
  <si>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</si>
  <si>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</si>
  <si>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</si>
  <si>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</si>
  <si>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</si>
  <si>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</si>
  <si>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</si>
  <si>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</si>
  <si>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</si>
  <si>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</si>
  <si>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</si>
  <si>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</si>
  <si>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</si>
  <si>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</si>
  <si>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</si>
  <si>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</si>
  <si>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</si>
  <si>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</si>
  <si>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</si>
  <si>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</si>
  <si>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</si>
  <si>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</si>
  <si>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</si>
  <si>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</si>
  <si>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</si>
  <si>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</si>
  <si>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</si>
  <si>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</si>
  <si>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</si>
  <si>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</si>
  <si>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</si>
  <si>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</si>
  <si>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</si>
  <si>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</si>
  <si>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</si>
  <si>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</si>
  <si>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</si>
  <si>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</si>
  <si>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</si>
  <si>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</si>
  <si>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</si>
  <si>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</si>
  <si>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</si>
  <si>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</si>
  <si>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</si>
  <si>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</si>
  <si>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</si>
  <si>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</si>
  <si>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</si>
  <si>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</si>
  <si>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</si>
  <si>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</si>
  <si>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</si>
  <si>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</si>
  <si>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</si>
  <si>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</si>
  <si>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</si>
  <si>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</si>
  <si>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</si>
  <si>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</si>
  <si>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</si>
  <si>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</si>
  <si>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</si>
  <si>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</si>
  <si>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</si>
  <si>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</si>
  <si>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</si>
  <si>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</si>
  <si>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</si>
  <si>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</si>
  <si>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</si>
  <si>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</si>
  <si>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</si>
  <si>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</si>
  <si>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</si>
  <si>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</si>
  <si>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</si>
  <si>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</si>
  <si>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</si>
  <si>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</si>
  <si>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</si>
  <si>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</si>
  <si>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</si>
  <si>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</si>
  <si>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</si>
  <si>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</si>
  <si>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</si>
  <si>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</si>
  <si>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</si>
  <si>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</si>
  <si>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</si>
  <si>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</si>
  <si>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</si>
  <si>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</si>
  <si>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</si>
  <si>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</si>
  <si>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</si>
  <si>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</si>
  <si>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</si>
  <si>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</si>
  <si>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</si>
  <si>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</si>
  <si>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</si>
  <si>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</si>
  <si>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</si>
  <si>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</si>
  <si>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</si>
  <si>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</si>
  <si>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</si>
  <si>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</si>
  <si>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</si>
  <si>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</si>
  <si>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</si>
  <si>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</si>
  <si>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</si>
  <si>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</si>
  <si>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</si>
  <si>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</si>
  <si>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</si>
  <si>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</si>
  <si>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</si>
  <si>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</si>
  <si>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</si>
  <si>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</si>
  <si>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</si>
  <si>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</si>
  <si>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</si>
  <si>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</si>
  <si>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</si>
  <si>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</si>
  <si>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</si>
  <si>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</si>
  <si>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</si>
  <si>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</si>
  <si>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</si>
  <si>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</si>
  <si>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</si>
  <si>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</si>
  <si>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</si>
  <si>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</si>
  <si>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</si>
  <si>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</si>
  <si>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</si>
  <si>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</si>
  <si>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</si>
  <si>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</si>
  <si>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</si>
  <si>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</si>
  <si>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</si>
  <si>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</si>
  <si>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</si>
  <si>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</si>
  <si>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</si>
  <si>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</si>
  <si>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</si>
  <si>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</si>
  <si>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</si>
  <si>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</si>
  <si>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</si>
  <si>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</si>
  <si>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</si>
  <si>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</si>
  <si>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</si>
  <si>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</si>
  <si>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</si>
  <si>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</si>
  <si>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</si>
  <si>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</si>
  <si>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</si>
  <si>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</si>
  <si>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</si>
  <si>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</si>
  <si>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</si>
  <si>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</si>
  <si>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</si>
  <si>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</si>
  <si>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</si>
  <si>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</si>
  <si>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</si>
  <si>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</si>
  <si>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</si>
  <si>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</si>
  <si>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</si>
  <si>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</si>
  <si>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</si>
  <si>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</si>
  <si>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</si>
  <si>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</si>
  <si>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</si>
  <si>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</si>
  <si>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</si>
  <si>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</si>
  <si>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</si>
  <si>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</si>
  <si>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</si>
  <si>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</si>
  <si>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</si>
  <si>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</si>
  <si>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</si>
  <si>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</si>
  <si>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</si>
  <si>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</si>
  <si>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</si>
  <si>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</si>
  <si>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</si>
  <si>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</si>
  <si>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</si>
  <si>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</si>
  <si>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</si>
  <si>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</si>
  <si>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</si>
  <si>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</si>
  <si>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</si>
  <si>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</si>
  <si>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</si>
  <si>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</si>
  <si>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</si>
  <si>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</si>
  <si>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</si>
  <si>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</si>
  <si>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</si>
  <si>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</si>
  <si>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</si>
  <si>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</si>
  <si>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</si>
  <si>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</si>
  <si>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</si>
  <si>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</si>
  <si>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</si>
  <si>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</si>
  <si>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</si>
  <si>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</si>
  <si>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</si>
  <si>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</si>
  <si>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</si>
  <si>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</si>
  <si>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</si>
  <si>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</si>
  <si>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</si>
  <si>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</si>
  <si>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</si>
  <si>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</si>
  <si>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</si>
  <si>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</si>
  <si>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</si>
  <si>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</si>
  <si>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</si>
  <si>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</si>
  <si>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</si>
  <si>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</si>
  <si>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</si>
  <si>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</si>
  <si>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</si>
  <si>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</si>
  <si>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</si>
  <si>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</si>
  <si>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</si>
  <si>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</si>
  <si>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</si>
  <si>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</si>
  <si>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</si>
  <si>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</si>
  <si>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</si>
  <si>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</si>
  <si>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</si>
  <si>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</si>
  <si>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</si>
  <si>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</si>
  <si>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</si>
  <si>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</si>
  <si>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</si>
  <si>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</si>
  <si>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</si>
  <si>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</si>
  <si>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</si>
  <si>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</si>
  <si>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</si>
  <si>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</si>
  <si>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</si>
  <si>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</si>
  <si>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</si>
  <si>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</si>
  <si>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</si>
  <si>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</si>
  <si>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</si>
  <si>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</si>
  <si>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</si>
  <si>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</si>
  <si>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</si>
  <si>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</si>
  <si>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</si>
  <si>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</si>
  <si>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</si>
  <si>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</si>
  <si>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</si>
  <si>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</si>
  <si>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</si>
  <si>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</si>
  <si>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</si>
  <si>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</si>
  <si>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</si>
  <si>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</si>
  <si>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</si>
  <si>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</si>
  <si>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</si>
  <si>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</si>
  <si>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</si>
  <si>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</si>
  <si>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</si>
  <si>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</si>
  <si>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</si>
  <si>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</si>
  <si>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</si>
  <si>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</si>
  <si>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</si>
  <si>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</si>
  <si>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</si>
  <si>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</si>
  <si>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</si>
  <si>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</si>
  <si>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</si>
  <si>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</si>
  <si>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</si>
  <si>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</si>
  <si>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</si>
  <si>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</si>
  <si>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</si>
  <si>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</si>
  <si>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</si>
  <si>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</si>
  <si>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</si>
  <si>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</si>
  <si>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</si>
  <si>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</si>
  <si>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</si>
  <si>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</si>
  <si>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</si>
  <si>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</si>
  <si>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</si>
  <si>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</si>
  <si>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</si>
  <si>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</si>
  <si>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</si>
  <si>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</si>
  <si>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</si>
  <si>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</si>
  <si>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</si>
  <si>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</si>
  <si>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</si>
  <si>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</si>
  <si>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</si>
  <si>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</si>
  <si>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</si>
  <si>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</si>
  <si>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</si>
  <si>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</si>
  <si>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</si>
  <si>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</si>
  <si>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</si>
  <si>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</si>
  <si>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</si>
  <si>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</si>
  <si>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</si>
  <si>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</si>
  <si>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</si>
  <si>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</si>
  <si>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</si>
  <si>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</si>
  <si>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</si>
  <si>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</si>
  <si>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</si>
  <si>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</si>
  <si>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</si>
  <si>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</si>
  <si>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</si>
  <si>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</si>
  <si>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</si>
  <si>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</si>
  <si>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</si>
  <si>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</si>
  <si>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</si>
  <si>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</si>
  <si>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</si>
  <si>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</si>
  <si>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</si>
  <si>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</si>
  <si>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</si>
  <si>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</si>
  <si>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</si>
  <si>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</si>
  <si>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</si>
  <si>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</si>
  <si>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</si>
  <si>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</si>
  <si>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</si>
  <si>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</si>
  <si>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</si>
  <si>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</si>
  <si>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</si>
  <si>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</si>
  <si>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</si>
  <si>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</si>
  <si>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</si>
  <si>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</si>
  <si>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</si>
  <si>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</si>
  <si>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</si>
  <si>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</si>
  <si>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</si>
  <si>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</si>
  <si>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</si>
  <si>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</si>
  <si>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</si>
  <si>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</si>
  <si>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</si>
  <si>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</si>
  <si>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</si>
  <si>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</si>
  <si>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</si>
  <si>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</si>
  <si>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</si>
  <si>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</si>
  <si>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</si>
  <si>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</si>
  <si>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</si>
  <si>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</si>
  <si>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</si>
  <si>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</si>
  <si>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</si>
  <si>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</si>
  <si>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</si>
  <si>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</si>
  <si>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</si>
  <si>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</si>
  <si>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</si>
  <si>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</si>
  <si>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</si>
  <si>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</si>
  <si>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</si>
  <si>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</si>
  <si>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</si>
  <si>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</si>
  <si>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</si>
  <si>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</si>
  <si>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</si>
  <si>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</si>
  <si>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</si>
  <si>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</si>
  <si>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</si>
  <si>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</si>
  <si>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</si>
  <si>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</si>
  <si>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</si>
  <si>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</si>
  <si>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</si>
  <si>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</si>
  <si>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</si>
  <si>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</si>
  <si>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</si>
  <si>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</si>
  <si>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</si>
  <si>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</si>
  <si>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</si>
  <si>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</si>
  <si>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</si>
  <si>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</si>
  <si>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</si>
  <si>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</si>
  <si>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</si>
  <si>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</si>
  <si>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</si>
  <si>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</si>
  <si>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</si>
  <si>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</si>
  <si>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</si>
  <si>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</si>
  <si>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</si>
  <si>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</si>
  <si>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</si>
  <si>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</si>
  <si>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</si>
  <si>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</si>
  <si>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</si>
  <si>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</si>
  <si>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</si>
  <si>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</si>
  <si>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</si>
  <si>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</si>
  <si>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</si>
  <si>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</si>
  <si>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</si>
  <si>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</si>
  <si>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</si>
  <si>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</si>
  <si>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</si>
  <si>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</si>
  <si>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</si>
  <si>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</si>
  <si>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</si>
  <si>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</si>
  <si>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</si>
  <si>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</si>
  <si>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</si>
  <si>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</si>
  <si>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</si>
  <si>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</si>
  <si>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</si>
  <si>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</si>
  <si>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</si>
  <si>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</si>
  <si>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</si>
  <si>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</si>
  <si>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</si>
  <si>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</si>
  <si>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</si>
  <si>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</si>
  <si>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</si>
  <si>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</si>
  <si>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</si>
  <si>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</si>
  <si>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</si>
  <si>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</si>
  <si>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</si>
  <si>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</si>
  <si>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</si>
  <si>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</si>
  <si>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</si>
  <si>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</si>
  <si>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</si>
  <si>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</si>
  <si>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</si>
  <si>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</si>
  <si>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</si>
  <si>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</si>
  <si>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</si>
  <si>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</si>
  <si>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</si>
  <si>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</si>
  <si>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</si>
  <si>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</si>
  <si>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</si>
  <si>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</si>
  <si>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</si>
  <si>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</si>
  <si>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</si>
  <si>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</si>
  <si>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</si>
  <si>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</si>
  <si>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</si>
  <si>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</si>
  <si>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</si>
  <si>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</si>
  <si>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</si>
  <si>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</si>
  <si>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</si>
  <si>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</si>
  <si>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</si>
  <si>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</si>
  <si>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</si>
  <si>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</si>
  <si>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</si>
  <si>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</si>
  <si>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</si>
  <si>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</si>
  <si>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</si>
  <si>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</si>
  <si>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</si>
  <si>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</si>
  <si>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</si>
  <si>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</si>
  <si>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</si>
  <si>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</si>
  <si>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</si>
  <si>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</si>
  <si>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</si>
  <si>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</si>
  <si>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</si>
  <si>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</si>
  <si>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</si>
  <si>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</si>
  <si>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</si>
  <si>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</si>
  <si>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</si>
  <si>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</si>
  <si>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</si>
  <si>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</si>
  <si>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</si>
  <si>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</si>
  <si>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</si>
  <si>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</si>
  <si>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</si>
  <si>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</si>
  <si>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</si>
  <si>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</si>
  <si>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</si>
  <si>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</si>
  <si>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</si>
  <si>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</si>
  <si>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</si>
  <si>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</si>
  <si>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</si>
  <si>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</si>
  <si>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</si>
  <si>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</si>
  <si>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</si>
  <si>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</si>
  <si>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</si>
  <si>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</si>
  <si>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</si>
  <si>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</si>
  <si>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</si>
  <si>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</si>
  <si>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</si>
  <si>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</si>
  <si>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</si>
  <si>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</si>
  <si>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</si>
  <si>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</si>
  <si>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</si>
  <si>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</si>
  <si>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</si>
  <si>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</si>
  <si>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</si>
  <si>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</si>
  <si>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</si>
  <si>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</si>
  <si>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</si>
  <si>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</si>
  <si>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</si>
  <si>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</si>
  <si>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</si>
  <si>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</si>
  <si>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</si>
  <si>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</si>
  <si>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</si>
  <si>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</si>
  <si>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</si>
  <si>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</si>
  <si>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</si>
  <si>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</si>
  <si>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</si>
  <si>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</si>
  <si>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</si>
  <si>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</si>
  <si>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</si>
  <si>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</si>
  <si>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</si>
  <si>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</si>
  <si>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</si>
  <si>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</si>
  <si>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</si>
  <si>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</si>
  <si>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</si>
  <si>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</si>
  <si>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</si>
  <si>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</si>
  <si>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</si>
  <si>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</si>
  <si>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</si>
  <si>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</si>
  <si>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</si>
  <si>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</si>
  <si>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</si>
  <si>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</si>
  <si>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</si>
  <si>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</si>
  <si>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</si>
  <si>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</si>
  <si>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</si>
  <si>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</si>
  <si>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</si>
  <si>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</si>
  <si>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</si>
  <si>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</si>
  <si>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</si>
  <si>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</si>
  <si>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</si>
  <si>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</si>
  <si>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</si>
  <si>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</si>
  <si>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</si>
  <si>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</si>
  <si>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</si>
  <si>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</si>
  <si>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</si>
  <si>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</si>
  <si>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</si>
  <si>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</si>
  <si>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</si>
  <si>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</si>
  <si>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</si>
  <si>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</si>
  <si>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</si>
  <si>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</si>
  <si>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</si>
  <si>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</si>
  <si>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</si>
  <si>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</si>
  <si>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</si>
  <si>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</si>
  <si>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</si>
  <si>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</si>
  <si>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</si>
  <si>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</si>
  <si>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</si>
  <si>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</si>
  <si>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</si>
  <si>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</si>
  <si>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</si>
  <si>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</si>
  <si>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</si>
  <si>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</si>
  <si>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</si>
  <si>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</si>
  <si>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</si>
  <si>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</si>
  <si>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</si>
  <si>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</si>
  <si>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</si>
  <si>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</si>
  <si>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</si>
  <si>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</si>
  <si>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</si>
  <si>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</si>
  <si>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</si>
  <si>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</si>
  <si>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</si>
  <si>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</si>
  <si>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</si>
  <si>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</si>
  <si>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</si>
  <si>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</si>
  <si>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</si>
  <si>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</si>
  <si>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</si>
  <si>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</si>
  <si>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</si>
  <si>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</si>
  <si>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</si>
  <si>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</si>
  <si>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</si>
  <si>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</si>
  <si>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</si>
  <si>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</si>
  <si>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</si>
  <si>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</si>
  <si>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</si>
  <si>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</si>
  <si>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</si>
  <si>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</si>
  <si>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</si>
  <si>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</si>
  <si>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</si>
  <si>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</si>
  <si>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</si>
  <si>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</si>
  <si>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</si>
  <si>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</si>
  <si>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</si>
  <si>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</si>
  <si>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</si>
  <si>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</si>
  <si>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</si>
  <si>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</si>
  <si>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</si>
  <si>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</si>
  <si>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</si>
  <si>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</si>
  <si>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</si>
  <si>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</si>
  <si>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</si>
  <si>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</si>
  <si>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</si>
  <si>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</si>
  <si>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</si>
  <si>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</si>
  <si>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</si>
  <si>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</si>
  <si>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</si>
  <si>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</si>
  <si>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</si>
  <si>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</si>
  <si>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</si>
  <si>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</si>
  <si>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</si>
  <si>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</si>
  <si>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</si>
  <si>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</si>
  <si>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</si>
  <si>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</si>
  <si>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</si>
  <si>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</si>
  <si>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</si>
  <si>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</si>
  <si>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</si>
  <si>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</si>
  <si>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</si>
  <si>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</si>
  <si>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</si>
  <si>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</si>
  <si>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</si>
  <si>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</si>
  <si>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</si>
  <si>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</si>
  <si>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</si>
  <si>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</si>
  <si>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</si>
  <si>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</si>
  <si>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</si>
  <si>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</si>
  <si>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</si>
  <si>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</si>
  <si>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</si>
  <si>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</si>
  <si>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</si>
  <si>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</si>
  <si>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</si>
  <si>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</si>
  <si>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</si>
  <si>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</si>
  <si>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</si>
  <si>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</si>
  <si>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</si>
  <si>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</si>
  <si>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</si>
  <si>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</si>
  <si>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</si>
  <si>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</si>
  <si>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</si>
  <si>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</si>
  <si>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</si>
  <si>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</si>
  <si>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</si>
  <si>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</si>
  <si>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</si>
  <si>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</si>
  <si>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</si>
  <si>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</si>
  <si>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</si>
  <si>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</si>
  <si>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</si>
  <si>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</si>
  <si>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</si>
  <si>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</si>
  <si>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</si>
  <si>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</si>
  <si>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</si>
  <si>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</si>
  <si>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</si>
  <si>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</si>
  <si>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</si>
  <si>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</si>
  <si>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</si>
  <si>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</si>
  <si>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</si>
  <si>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</si>
  <si>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</si>
  <si>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</si>
  <si>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</si>
  <si>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</si>
  <si>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</si>
  <si>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</si>
  <si>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</si>
  <si>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</si>
  <si>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</si>
  <si>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</si>
  <si>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</si>
  <si>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</si>
  <si>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</si>
  <si>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</si>
  <si>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</si>
  <si>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</si>
  <si>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</si>
  <si>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</si>
  <si>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</si>
  <si>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</si>
  <si>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</si>
  <si>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</si>
  <si>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</si>
  <si>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</si>
  <si>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</si>
  <si>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</si>
  <si>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</si>
  <si>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</si>
  <si>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</si>
  <si>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</si>
  <si>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</si>
  <si>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</si>
  <si>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</si>
  <si>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</si>
  <si>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</si>
  <si>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</si>
  <si>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</si>
  <si>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</si>
  <si>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</si>
  <si>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</si>
  <si>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</si>
  <si>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</si>
  <si>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</si>
  <si>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</si>
  <si>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</si>
  <si>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</si>
  <si>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</si>
  <si>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</si>
  <si>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</si>
  <si>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</si>
  <si>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</si>
  <si>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</si>
  <si>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</si>
  <si>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</si>
  <si>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</si>
  <si>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</si>
  <si>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</si>
  <si>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</si>
  <si>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</si>
  <si>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</si>
  <si>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</si>
  <si>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</si>
  <si>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</si>
  <si>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</si>
  <si>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</si>
  <si>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</si>
  <si>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</si>
  <si>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</si>
  <si>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</si>
  <si>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</si>
  <si>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</si>
  <si>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</si>
  <si>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</si>
  <si>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</si>
  <si>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</si>
  <si>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</si>
  <si>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</si>
  <si>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</si>
  <si>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</si>
  <si>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</si>
  <si>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</si>
  <si>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</si>
  <si>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</si>
  <si>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</si>
  <si>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</si>
  <si>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</si>
  <si>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</si>
  <si>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</si>
  <si>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</si>
  <si>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</si>
  <si>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</si>
  <si>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</si>
  <si>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</si>
  <si>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</si>
  <si>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</si>
  <si>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</si>
  <si>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</si>
  <si>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</si>
  <si>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</si>
  <si>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</si>
  <si>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</si>
  <si>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</si>
  <si>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</si>
  <si>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</si>
  <si>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</si>
  <si>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</si>
  <si>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</si>
  <si>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</si>
  <si>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</si>
  <si>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</si>
  <si>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</si>
  <si>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</si>
  <si>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</si>
  <si>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</si>
  <si>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</si>
  <si>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</si>
  <si>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</si>
  <si>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</si>
  <si>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</si>
  <si>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</si>
  <si>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</si>
  <si>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</si>
  <si>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</si>
  <si>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</si>
  <si>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</si>
  <si>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</si>
  <si>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</si>
  <si>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</si>
  <si>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</si>
  <si>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</si>
  <si>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</si>
  <si>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</si>
  <si>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</si>
  <si>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</si>
  <si>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</si>
  <si>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</si>
  <si>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</si>
  <si>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</si>
  <si>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</si>
  <si>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</si>
  <si>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</si>
  <si>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</si>
  <si>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</si>
  <si>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</si>
  <si>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</si>
  <si>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</si>
  <si>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</si>
  <si>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</si>
  <si>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</si>
  <si>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</si>
  <si>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</si>
  <si>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</si>
  <si>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</si>
  <si>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</si>
  <si>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</si>
  <si>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</si>
  <si>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</si>
  <si>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</si>
  <si>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</si>
  <si>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</si>
  <si>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</si>
  <si>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</si>
  <si>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</si>
  <si>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</si>
  <si>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</si>
  <si>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</si>
  <si>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</si>
  <si>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</si>
  <si>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</si>
  <si>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</si>
  <si>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</si>
  <si>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</si>
  <si>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</si>
  <si>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</si>
  <si>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</si>
  <si>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</si>
  <si>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</si>
  <si>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</si>
  <si>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</si>
  <si>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</si>
  <si>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</si>
  <si>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</si>
  <si>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</si>
  <si>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</si>
  <si>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</si>
  <si>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</si>
  <si>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</si>
  <si>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</si>
  <si>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</si>
  <si>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</si>
  <si>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</si>
  <si>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</si>
  <si>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</si>
  <si>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</si>
  <si>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</si>
  <si>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</si>
  <si>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</si>
  <si>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</si>
  <si>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</si>
  <si>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</si>
  <si>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</si>
  <si>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</si>
  <si>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</si>
  <si>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</si>
  <si>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</si>
  <si>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</si>
  <si>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</si>
  <si>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</si>
  <si>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</si>
  <si>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</si>
  <si>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</si>
  <si>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</si>
  <si>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</si>
  <si>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</si>
  <si>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</si>
  <si>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</si>
  <si>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</si>
  <si>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</si>
  <si>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</si>
  <si>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</si>
  <si>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</si>
  <si>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</si>
  <si>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</si>
  <si>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</si>
  <si>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</si>
  <si>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</si>
  <si>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</si>
  <si>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</si>
  <si>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</si>
  <si>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</si>
  <si>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</si>
  <si>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</si>
  <si>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</si>
  <si>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</si>
  <si>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</si>
  <si>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</si>
  <si>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</si>
  <si>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</si>
  <si>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</si>
  <si>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</si>
  <si>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</si>
  <si>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</si>
  <si>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</si>
  <si>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</si>
  <si>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</si>
  <si>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</si>
  <si>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</si>
  <si>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</si>
  <si>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</si>
  <si>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</si>
  <si>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</si>
  <si>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</si>
  <si>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</si>
  <si>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</si>
  <si>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</si>
  <si>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</si>
  <si>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</si>
  <si>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</si>
  <si>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</si>
  <si>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</si>
  <si>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</si>
  <si>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</si>
  <si>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</si>
  <si>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</si>
  <si>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</si>
  <si>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</si>
  <si>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</si>
  <si>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</si>
  <si>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</si>
  <si>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</si>
  <si>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</si>
  <si>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</si>
  <si>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</si>
  <si>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</si>
  <si>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</si>
  <si>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</si>
  <si>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</si>
  <si>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</si>
  <si>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</si>
  <si>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</si>
  <si>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</si>
  <si>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</si>
  <si>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</si>
  <si>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</si>
  <si>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</si>
  <si>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</si>
  <si>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</si>
  <si>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</si>
  <si>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</si>
  <si>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</si>
  <si>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</si>
  <si>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</si>
  <si>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</si>
  <si>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</si>
  <si>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</si>
  <si>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</si>
  <si>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</si>
  <si>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</si>
  <si>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</si>
  <si>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</si>
  <si>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</si>
  <si>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</si>
  <si>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</si>
  <si>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</si>
  <si>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</si>
  <si>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</si>
  <si>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</si>
  <si>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</si>
  <si>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</si>
  <si>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</si>
  <si>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</si>
  <si>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</si>
  <si>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</si>
  <si>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</si>
  <si>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</si>
  <si>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</si>
  <si>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</si>
  <si>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</si>
  <si>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</si>
  <si>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</si>
  <si>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</si>
  <si>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</si>
  <si>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</si>
  <si>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</si>
  <si>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</si>
  <si>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</si>
  <si>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</si>
  <si>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</si>
  <si>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</si>
  <si>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</si>
  <si>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</si>
  <si>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</si>
  <si>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</si>
  <si>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</si>
  <si>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</si>
  <si>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</si>
  <si>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</si>
  <si>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</si>
  <si>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</si>
  <si>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</si>
  <si>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</si>
  <si>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</si>
  <si>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</si>
  <si>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</si>
  <si>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</si>
  <si>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</si>
  <si>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</si>
  <si>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</si>
  <si>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</si>
  <si>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</si>
  <si>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</si>
  <si>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</si>
  <si>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</si>
  <si>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</si>
  <si>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</si>
  <si>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</si>
  <si>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</si>
  <si>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</si>
  <si>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</si>
  <si>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</si>
  <si>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</si>
  <si>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</si>
  <si>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</si>
  <si>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</si>
  <si>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</si>
  <si>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</si>
  <si>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</si>
  <si>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</si>
  <si>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</si>
  <si>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</si>
  <si>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</si>
  <si>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</si>
  <si>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</si>
  <si>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</si>
  <si>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</si>
  <si>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</si>
  <si>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</si>
  <si>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</si>
  <si>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</si>
  <si>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</si>
  <si>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</si>
  <si>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</si>
  <si>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</si>
  <si>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</si>
  <si>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</si>
  <si>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</si>
  <si>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</si>
  <si>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</si>
  <si>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</si>
  <si>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</si>
  <si>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</si>
  <si>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</si>
  <si>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</si>
  <si>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</si>
  <si>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</si>
  <si>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</si>
  <si>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</si>
  <si>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</si>
  <si>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</si>
  <si>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</si>
  <si>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</si>
  <si>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</si>
  <si>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</si>
  <si>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</si>
  <si>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</si>
  <si>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</si>
  <si>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</si>
  <si>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</si>
  <si>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</si>
  <si>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</si>
  <si>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</si>
  <si>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</si>
  <si>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</si>
  <si>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</si>
  <si>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</si>
  <si>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</si>
  <si>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</si>
  <si>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</si>
  <si>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</si>
  <si>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</si>
  <si>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</si>
  <si>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</si>
  <si>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</si>
  <si>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</si>
  <si>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</si>
  <si>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</si>
  <si>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</si>
  <si>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</si>
  <si>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</si>
  <si>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</si>
  <si>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</si>
  <si>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</si>
  <si>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</si>
  <si>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</si>
  <si>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</si>
  <si>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</si>
  <si>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</si>
  <si>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</si>
  <si>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</si>
  <si>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</si>
  <si>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</si>
  <si>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</si>
  <si>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</si>
  <si>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</si>
  <si>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</si>
  <si>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</si>
  <si>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</si>
  <si>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</si>
  <si>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</si>
  <si>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</si>
  <si>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</si>
  <si>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</si>
  <si>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</si>
  <si>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</si>
  <si>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</si>
  <si>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</si>
  <si>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</si>
  <si>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</si>
  <si>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</si>
  <si>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</si>
  <si>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</si>
  <si>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</si>
  <si>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</si>
  <si>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</si>
  <si>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</si>
  <si>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</si>
  <si>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</si>
  <si>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</si>
  <si>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</si>
  <si>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</si>
  <si>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</si>
  <si>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</si>
  <si>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</si>
  <si>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</si>
  <si>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</si>
  <si>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</si>
  <si>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</si>
  <si>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</si>
  <si>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</si>
  <si>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</si>
  <si>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</si>
  <si>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</si>
  <si>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</si>
  <si>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</si>
  <si>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</si>
  <si>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</si>
  <si>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</si>
  <si>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</si>
  <si>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</si>
  <si>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</si>
  <si>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</si>
  <si>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</si>
  <si>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</si>
  <si>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</si>
  <si>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</si>
  <si>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</si>
  <si>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</si>
  <si>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</si>
  <si>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</si>
  <si>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</si>
  <si>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</si>
  <si>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</si>
  <si>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</si>
  <si>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</si>
  <si>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</si>
  <si>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</si>
  <si>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</si>
  <si>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</si>
  <si>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</si>
  <si>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</si>
  <si>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</si>
  <si>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</si>
  <si>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</si>
  <si>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</si>
  <si>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</si>
  <si>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</si>
  <si>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</si>
  <si>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</si>
  <si>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</si>
  <si>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</si>
  <si>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</si>
  <si>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</si>
  <si>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</si>
  <si>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</si>
  <si>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</si>
  <si>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</si>
  <si>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</si>
  <si>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</si>
  <si>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</si>
  <si>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</si>
  <si>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</si>
  <si>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</si>
  <si>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</si>
  <si>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</si>
  <si>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</si>
  <si>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</si>
  <si>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</si>
  <si>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</si>
  <si>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</si>
  <si>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</si>
  <si>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</si>
  <si>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</si>
  <si>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</si>
  <si>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</si>
  <si>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</si>
  <si>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</si>
  <si>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</si>
  <si>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</si>
  <si>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</si>
  <si>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</si>
  <si>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</si>
  <si>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</si>
  <si>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</si>
  <si>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</si>
  <si>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</si>
  <si>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</si>
  <si>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</si>
  <si>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</si>
  <si>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</si>
  <si>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</si>
  <si>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</si>
  <si>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</si>
  <si>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</si>
  <si>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</si>
  <si>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</si>
  <si>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</si>
  <si>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</si>
  <si>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</si>
  <si>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</si>
  <si>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</si>
  <si>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</si>
  <si>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</si>
  <si>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</si>
  <si>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</si>
  <si>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</si>
  <si>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</si>
  <si>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</si>
  <si>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</si>
  <si>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</si>
  <si>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</si>
  <si>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</si>
  <si>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</si>
  <si>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</si>
  <si>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</si>
  <si>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</si>
  <si>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</si>
  <si>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</si>
  <si>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</si>
  <si>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</si>
  <si>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</si>
  <si>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</si>
  <si>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</si>
  <si>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</si>
  <si>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</si>
  <si>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</si>
  <si>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</si>
  <si>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</si>
  <si>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</si>
  <si>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</si>
  <si>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</si>
  <si>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</si>
  <si>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</si>
  <si>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</si>
  <si>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</si>
  <si>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</si>
  <si>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</si>
  <si>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</si>
  <si>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</si>
  <si>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</si>
  <si>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</si>
  <si>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</si>
  <si>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</si>
  <si>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</si>
  <si>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</si>
  <si>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</si>
  <si>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</si>
  <si>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</si>
  <si>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</si>
  <si>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</si>
  <si>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</si>
  <si>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</si>
  <si>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</si>
  <si>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</si>
  <si>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</si>
  <si>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</si>
  <si>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</si>
  <si>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</si>
  <si>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</si>
  <si>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</si>
  <si>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</si>
  <si>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</si>
  <si>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</si>
  <si>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</si>
  <si>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</si>
  <si>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</si>
  <si>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</si>
  <si>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</si>
  <si>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</si>
  <si>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</si>
  <si>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</si>
  <si>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</si>
  <si>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</si>
  <si>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</si>
  <si>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</si>
  <si>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</si>
  <si>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</si>
  <si>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</si>
  <si>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</si>
  <si>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</si>
  <si>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</si>
  <si>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</si>
  <si>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</si>
  <si>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</si>
  <si>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</si>
  <si>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</si>
  <si>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</si>
  <si>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</si>
  <si>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</si>
  <si>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</si>
  <si>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</si>
  <si>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</si>
  <si>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</si>
  <si>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</si>
  <si>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</si>
  <si>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</si>
  <si>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</si>
  <si>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</si>
  <si>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</si>
  <si>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</si>
  <si>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</si>
  <si>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</si>
  <si>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</si>
  <si>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</si>
  <si>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</si>
  <si>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</si>
  <si>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</si>
  <si>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</si>
  <si>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</si>
  <si>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</si>
  <si>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</si>
  <si>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</si>
  <si>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</si>
  <si>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</si>
  <si>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</si>
  <si>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</si>
  <si>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</si>
  <si>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</si>
  <si>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</si>
  <si>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</si>
  <si>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</si>
  <si>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</si>
  <si>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</si>
  <si>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</si>
  <si>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</si>
  <si>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</si>
  <si>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</si>
  <si>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</si>
  <si>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</si>
  <si>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</si>
  <si>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</si>
  <si>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</si>
  <si>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</si>
  <si>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</si>
  <si>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</si>
  <si>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</si>
  <si>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</si>
  <si>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</si>
  <si>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</si>
  <si>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</si>
  <si>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</si>
  <si>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</si>
  <si>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</si>
  <si>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</si>
  <si>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</si>
  <si>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</si>
  <si>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</si>
  <si>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</si>
  <si>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</si>
  <si>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</si>
  <si>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</si>
  <si>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</si>
  <si>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</si>
  <si>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</si>
  <si>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</si>
  <si>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</si>
  <si>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</si>
  <si>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</si>
  <si>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</si>
  <si>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</si>
  <si>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</si>
  <si>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</si>
  <si>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</si>
  <si>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</si>
  <si>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</si>
  <si>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</si>
  <si>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</si>
  <si>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</si>
  <si>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</si>
  <si>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</si>
  <si>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</si>
  <si>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</si>
  <si>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</si>
  <si>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</si>
  <si>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</si>
  <si>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</si>
  <si>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</si>
  <si>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</si>
  <si>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</si>
  <si>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</si>
  <si>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</si>
  <si>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</si>
  <si>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</si>
  <si>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</si>
  <si>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</si>
  <si>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</si>
  <si>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</si>
  <si>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</si>
  <si>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</si>
  <si>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</si>
  <si>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</si>
  <si>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</si>
  <si>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</si>
  <si>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</si>
  <si>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</si>
  <si>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</si>
  <si>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</si>
  <si>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</si>
  <si>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</si>
  <si>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</si>
  <si>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</si>
  <si>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</si>
  <si>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</si>
  <si>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</si>
  <si>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</si>
  <si>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</si>
  <si>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</si>
  <si>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</si>
  <si>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</si>
  <si>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</si>
  <si>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</si>
  <si>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</si>
  <si>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</si>
  <si>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</si>
  <si>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</si>
  <si>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</si>
  <si>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</si>
  <si>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</si>
  <si>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</si>
  <si>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</si>
  <si>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</si>
  <si>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</si>
  <si>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</si>
  <si>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</si>
  <si>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</si>
  <si>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</si>
  <si>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</si>
  <si>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</si>
  <si>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</si>
  <si>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</si>
  <si>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</si>
  <si>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</si>
  <si>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</si>
  <si>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</si>
  <si>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</si>
  <si>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</si>
  <si>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</si>
  <si>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</si>
  <si>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</si>
  <si>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</si>
  <si>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</si>
  <si>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</si>
  <si>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</si>
  <si>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</si>
  <si>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</si>
  <si>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</si>
  <si>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</si>
  <si>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</si>
  <si>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</si>
  <si>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</si>
  <si>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</si>
  <si>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</si>
  <si>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</si>
  <si>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</si>
  <si>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</si>
  <si>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</si>
  <si>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</si>
  <si>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</si>
  <si>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</si>
  <si>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</si>
  <si>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</si>
  <si>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</si>
  <si>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</si>
  <si>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</si>
  <si>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</si>
  <si>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</si>
  <si>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</si>
  <si>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</si>
  <si>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</si>
  <si>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</si>
  <si>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</si>
  <si>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</si>
  <si>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</si>
  <si>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</si>
  <si>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</si>
  <si>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</si>
  <si>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</si>
  <si>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</si>
  <si>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</si>
  <si>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</si>
  <si>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</si>
  <si>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</si>
  <si>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</si>
  <si>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</si>
  <si>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</si>
  <si>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</si>
  <si>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</si>
  <si>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</si>
  <si>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</si>
  <si>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</si>
  <si>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</si>
  <si>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</si>
  <si>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</si>
  <si>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</si>
  <si>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</si>
  <si>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</si>
  <si>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</si>
  <si>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</si>
  <si>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</si>
  <si>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</si>
  <si>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</si>
  <si>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</si>
  <si>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</si>
  <si>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</si>
  <si>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</si>
  <si>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</si>
  <si>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</si>
  <si>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</si>
  <si>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</si>
  <si>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</si>
  <si>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</si>
  <si>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</si>
  <si>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</si>
  <si>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</si>
  <si>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</si>
  <si>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</si>
  <si>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</si>
  <si>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</si>
  <si>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</si>
  <si>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</si>
  <si>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</si>
  <si>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</si>
  <si>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</si>
  <si>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</si>
  <si>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</si>
  <si>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</si>
  <si>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</si>
  <si>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</si>
  <si>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</si>
  <si>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</si>
  <si>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</si>
  <si>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</si>
  <si>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</si>
  <si>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</si>
  <si>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</si>
  <si>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</si>
  <si>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</si>
  <si>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</si>
  <si>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</si>
  <si>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</si>
  <si>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</si>
  <si>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</si>
  <si>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</si>
  <si>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</si>
  <si>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</si>
  <si>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</si>
  <si>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</si>
  <si>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</si>
  <si>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</si>
  <si>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</si>
  <si>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</si>
  <si>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</si>
  <si>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</si>
  <si>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</si>
  <si>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</si>
  <si>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</si>
  <si>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</si>
  <si>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</si>
  <si>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</si>
  <si>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</si>
  <si>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</si>
  <si>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</si>
  <si>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</si>
  <si>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</si>
  <si>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</si>
  <si>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</si>
  <si>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</si>
  <si>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</si>
  <si>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</si>
  <si>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</si>
  <si>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</si>
  <si>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</si>
  <si>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</si>
  <si>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</si>
  <si>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</si>
  <si>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</si>
  <si>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</si>
  <si>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</si>
  <si>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</si>
  <si>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</si>
  <si>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</si>
  <si>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</si>
  <si>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</si>
  <si>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</si>
  <si>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</si>
  <si>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</si>
  <si>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</si>
  <si>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</si>
  <si>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</si>
  <si>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</si>
  <si>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</si>
  <si>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</si>
  <si>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</si>
  <si>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</si>
  <si>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</si>
  <si>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</si>
  <si>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</si>
  <si>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</si>
  <si>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</si>
  <si>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</si>
  <si>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</si>
  <si>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</si>
  <si>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</si>
  <si>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</si>
  <si>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</si>
  <si>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</si>
  <si>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</si>
  <si>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</si>
  <si>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</si>
  <si>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</si>
  <si>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</si>
  <si>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</si>
  <si>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</si>
  <si>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</si>
  <si>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</si>
  <si>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</si>
  <si>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</si>
  <si>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</si>
  <si>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</si>
  <si>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</si>
  <si>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</si>
  <si>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</si>
  <si>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</si>
  <si>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</si>
  <si>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</si>
  <si>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</si>
  <si>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</si>
  <si>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</si>
  <si>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</si>
  <si>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</si>
  <si>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</si>
  <si>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</si>
  <si>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</si>
  <si>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</si>
  <si>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</si>
  <si>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</si>
  <si>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</si>
  <si>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</si>
  <si>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</si>
  <si>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</si>
  <si>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</si>
  <si>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</si>
  <si>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</si>
  <si>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</si>
  <si>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</si>
  <si>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</si>
  <si>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</si>
  <si>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</si>
  <si>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</si>
  <si>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</si>
  <si>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</si>
  <si>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</si>
  <si>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</si>
  <si>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</si>
  <si>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</si>
  <si>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</si>
  <si>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</si>
  <si>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</si>
  <si>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</si>
  <si>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</si>
  <si>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</si>
  <si>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</si>
  <si>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</si>
  <si>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</si>
  <si>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</si>
  <si>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</si>
  <si>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</si>
  <si>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</si>
  <si>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</si>
  <si>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</si>
  <si>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</si>
  <si>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</si>
  <si>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</si>
  <si>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</si>
  <si>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</si>
  <si>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</si>
  <si>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</si>
  <si>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</si>
  <si>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</si>
  <si>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</si>
  <si>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</si>
  <si>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</si>
  <si>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</si>
  <si>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</si>
  <si>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</si>
  <si>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</si>
  <si>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</si>
  <si>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</si>
  <si>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</si>
  <si>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</si>
  <si>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</si>
  <si>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</si>
  <si>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</si>
  <si>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</si>
  <si>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</si>
  <si>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</si>
  <si>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</si>
  <si>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</si>
  <si>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</si>
  <si>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</si>
  <si>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</si>
  <si>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</si>
  <si>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</si>
  <si>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</si>
  <si>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</si>
  <si>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</si>
  <si>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</si>
  <si>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</si>
  <si>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</si>
  <si>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</si>
  <si>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</si>
  <si>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</si>
  <si>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</si>
  <si>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</si>
  <si>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</si>
  <si>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</si>
  <si>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</si>
  <si>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</si>
  <si>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</si>
  <si>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</si>
  <si>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</si>
  <si>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</si>
  <si>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</si>
  <si>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</si>
  <si>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</si>
  <si>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</si>
  <si>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</si>
  <si>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</si>
  <si>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</si>
  <si>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</si>
  <si>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</si>
  <si>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</si>
  <si>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</si>
  <si>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</si>
  <si>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</si>
  <si>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</si>
  <si>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</si>
  <si>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</si>
  <si>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</si>
  <si>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</si>
  <si>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</si>
  <si>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</si>
  <si>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</si>
  <si>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</si>
  <si>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</si>
  <si>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</si>
  <si>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</si>
  <si>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</si>
  <si>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</si>
  <si>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</si>
  <si>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</si>
  <si>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</si>
  <si>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</si>
  <si>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</si>
  <si>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</si>
  <si>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</si>
  <si>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</si>
  <si>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</si>
  <si>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</si>
  <si>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</si>
  <si>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</si>
  <si>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</si>
  <si>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</si>
  <si>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</si>
  <si>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</si>
  <si>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</si>
  <si>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</si>
  <si>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</si>
  <si>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</si>
  <si>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</si>
  <si>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</si>
  <si>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</si>
  <si>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</si>
  <si>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</si>
  <si>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</si>
  <si>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</si>
  <si>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</si>
  <si>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</si>
  <si>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</si>
  <si>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</si>
  <si>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</si>
  <si>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</si>
  <si>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</si>
  <si>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</si>
  <si>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</si>
  <si>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</si>
  <si>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</si>
  <si>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</si>
  <si>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</si>
  <si>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</si>
  <si>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</si>
  <si>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</si>
  <si>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</si>
  <si>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</si>
  <si>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</si>
  <si>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</si>
  <si>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</si>
  <si>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</si>
  <si>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</si>
  <si>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</si>
  <si>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</si>
  <si>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</si>
  <si>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</si>
  <si>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</si>
  <si>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</si>
  <si>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</si>
  <si>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</si>
  <si>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</si>
  <si>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</si>
  <si>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</si>
  <si>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</si>
  <si>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</si>
  <si>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</si>
  <si>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</si>
  <si>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</si>
  <si>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</si>
  <si>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</si>
  <si>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</si>
  <si>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</si>
  <si>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</si>
  <si>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</si>
  <si>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</si>
  <si>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</si>
  <si>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</si>
  <si>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</si>
  <si>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</si>
  <si>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</si>
  <si>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</si>
  <si>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</si>
  <si>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</si>
  <si>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</si>
  <si>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</si>
  <si>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</si>
  <si>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</si>
  <si>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</si>
  <si>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</si>
  <si>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</si>
  <si>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</si>
  <si>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</si>
  <si>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</si>
  <si>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</si>
  <si>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</si>
  <si>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</si>
  <si>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</si>
  <si>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</si>
  <si>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</si>
  <si>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</si>
  <si>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</si>
  <si>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</si>
  <si>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</si>
  <si>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</si>
  <si>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</si>
  <si>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</si>
  <si>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</si>
  <si>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</si>
  <si>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</si>
  <si>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</si>
  <si>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</si>
  <si>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</si>
  <si>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</si>
  <si>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</si>
  <si>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</si>
  <si>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</si>
  <si>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</si>
  <si>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</si>
  <si>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</si>
  <si>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</si>
  <si>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</si>
  <si>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</si>
  <si>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</si>
  <si>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</si>
  <si>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</si>
  <si>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</si>
  <si>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</si>
  <si>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</si>
  <si>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</si>
  <si>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</si>
  <si>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</si>
  <si>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</si>
  <si>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</si>
  <si>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</si>
  <si>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</si>
  <si>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</si>
  <si>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</si>
  <si>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</si>
  <si>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</si>
  <si>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</si>
  <si>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</si>
  <si>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</si>
  <si>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</si>
  <si>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</si>
  <si>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</si>
  <si>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</si>
  <si>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</si>
  <si>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</si>
  <si>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</si>
  <si>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</si>
  <si>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</si>
  <si>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</si>
  <si>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</si>
  <si>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</si>
  <si>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</si>
  <si>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</si>
  <si>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</si>
  <si>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</si>
  <si>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</si>
  <si>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</si>
  <si>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</si>
  <si>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</si>
  <si>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</si>
  <si>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</si>
  <si>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</si>
  <si>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</si>
  <si>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</si>
  <si>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</si>
  <si>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</si>
  <si>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</si>
  <si>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</si>
  <si>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</si>
  <si>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</si>
  <si>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</si>
  <si>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</si>
  <si>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</si>
  <si>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</si>
  <si>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</si>
  <si>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</si>
  <si>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</si>
  <si>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</si>
  <si>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</si>
  <si>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</si>
  <si>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</si>
  <si>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</si>
  <si>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</si>
  <si>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</si>
  <si>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</si>
  <si>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</si>
  <si>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</si>
  <si>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</si>
  <si>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</si>
  <si>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</si>
  <si>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</si>
  <si>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</si>
  <si>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</si>
  <si>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</si>
  <si>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</si>
  <si>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</si>
  <si>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</si>
  <si>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</si>
  <si>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</si>
  <si>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</si>
  <si>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</si>
  <si>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</si>
  <si>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</si>
  <si>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</si>
  <si>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</si>
  <si>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</si>
  <si>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</si>
  <si>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</si>
  <si>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</si>
  <si>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</si>
  <si>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</si>
  <si>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</si>
  <si>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</si>
  <si>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</si>
  <si>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</si>
  <si>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</si>
  <si>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</si>
  <si>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</si>
  <si>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</si>
  <si>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</si>
  <si>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</si>
  <si>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</si>
  <si>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</si>
  <si>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</si>
  <si>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</si>
  <si>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</si>
  <si>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</si>
  <si>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</si>
  <si>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</si>
  <si>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</si>
  <si>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</si>
  <si>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</si>
  <si>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</si>
  <si>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</si>
  <si>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</si>
  <si>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</si>
  <si>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</si>
  <si>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</si>
  <si>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</si>
  <si>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</si>
  <si>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</si>
  <si>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</si>
  <si>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</si>
  <si>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</si>
  <si>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</si>
  <si>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</si>
  <si>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</si>
  <si>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</si>
  <si>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</si>
  <si>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</si>
  <si>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</si>
  <si>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</si>
  <si>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</si>
  <si>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</si>
  <si>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</si>
  <si>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</si>
  <si>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</si>
  <si>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</si>
  <si>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</si>
  <si>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</si>
  <si>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</si>
  <si>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</si>
  <si>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</si>
  <si>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</si>
  <si>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</si>
  <si>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</si>
  <si>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</si>
  <si>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</si>
  <si>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</si>
  <si>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</si>
  <si>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</si>
  <si>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</si>
  <si>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</si>
  <si>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</si>
  <si>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</si>
  <si>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</si>
  <si>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</si>
  <si>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</si>
  <si>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</si>
  <si>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</si>
  <si>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</si>
  <si>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</si>
  <si>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</si>
  <si>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</si>
  <si>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</si>
  <si>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</si>
  <si>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</si>
  <si>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</si>
  <si>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</si>
  <si>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</si>
  <si>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</si>
  <si>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</si>
  <si>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</si>
  <si>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</si>
  <si>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</si>
  <si>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</si>
  <si>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</si>
  <si>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</si>
  <si>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</si>
  <si>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</si>
  <si>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</si>
  <si>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</si>
  <si>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</si>
  <si>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</si>
  <si>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</si>
  <si>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</si>
  <si>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</si>
  <si>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</si>
  <si>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</si>
  <si>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</si>
  <si>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</si>
  <si>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</si>
  <si>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</si>
  <si>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</si>
  <si>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</si>
  <si>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</si>
  <si>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</si>
  <si>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</si>
  <si>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</si>
  <si>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</si>
  <si>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</si>
  <si>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</si>
  <si>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</si>
  <si>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</si>
  <si>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</si>
  <si>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</si>
  <si>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</si>
  <si>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</si>
  <si>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</si>
  <si>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</si>
  <si>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</si>
  <si>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</si>
  <si>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</si>
  <si>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</si>
  <si>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</si>
  <si>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</si>
  <si>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</si>
  <si>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</si>
  <si>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</si>
  <si>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</si>
  <si>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</si>
  <si>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</si>
  <si>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</si>
  <si>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</si>
  <si>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</si>
  <si>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</si>
  <si>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</si>
  <si>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</si>
  <si>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</si>
  <si>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</si>
  <si>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</si>
  <si>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</si>
  <si>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</si>
  <si>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</si>
  <si>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</si>
  <si>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</si>
  <si>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</si>
  <si>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</si>
  <si>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</si>
  <si>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</si>
  <si>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</si>
  <si>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</si>
  <si>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</si>
  <si>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</si>
  <si>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</si>
  <si>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</si>
  <si>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</si>
  <si>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</si>
  <si>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</si>
  <si>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</si>
  <si>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</si>
  <si>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</si>
  <si>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</si>
  <si>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</si>
  <si>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</si>
  <si>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</si>
  <si>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</si>
  <si>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</si>
  <si>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</si>
  <si>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</si>
  <si>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</si>
  <si>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</si>
  <si>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</si>
  <si>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</si>
  <si>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</si>
  <si>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</si>
  <si>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</si>
  <si>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</si>
  <si>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</si>
  <si>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</si>
  <si>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</si>
  <si>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</si>
  <si>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</si>
  <si>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</si>
  <si>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</si>
  <si>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</si>
  <si>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</si>
  <si>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</si>
  <si>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</si>
  <si>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</si>
  <si>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</si>
  <si>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</si>
  <si>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</si>
  <si>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</si>
  <si>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</si>
  <si>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</si>
  <si>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</si>
  <si>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</si>
  <si>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</si>
  <si>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</si>
  <si>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</si>
  <si>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</si>
  <si>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</si>
  <si>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</si>
  <si>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</si>
  <si>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</si>
  <si>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</si>
  <si>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</si>
  <si>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</si>
  <si>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</si>
  <si>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</si>
  <si>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</si>
  <si>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</si>
  <si>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</si>
  <si>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</si>
  <si>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</si>
  <si>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</si>
  <si>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</si>
  <si>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</si>
  <si>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</si>
  <si>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</si>
  <si>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</si>
  <si>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</si>
  <si>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</si>
  <si>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</si>
  <si>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</si>
  <si>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</si>
  <si>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</si>
  <si>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</si>
  <si>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</si>
  <si>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</si>
  <si>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</si>
  <si>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</si>
  <si>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</si>
  <si>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</si>
  <si>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</si>
  <si>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</si>
  <si>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</si>
  <si>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</si>
  <si>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</si>
  <si>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</si>
  <si>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</si>
  <si>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</si>
  <si>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</si>
  <si>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</si>
  <si>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</si>
  <si>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</si>
  <si>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</si>
  <si>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</si>
  <si>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</si>
  <si>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</si>
  <si>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</si>
  <si>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</si>
  <si>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</si>
  <si>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</si>
  <si>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</si>
  <si>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</si>
  <si>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</si>
  <si>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</si>
  <si>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</si>
  <si>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</si>
  <si>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</si>
  <si>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</si>
  <si>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</si>
  <si>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</si>
  <si>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</si>
  <si>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</si>
  <si>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</si>
  <si>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</si>
  <si>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</si>
  <si>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</si>
  <si>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</si>
  <si>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</si>
  <si>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</si>
  <si>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</si>
  <si>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</si>
  <si>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</si>
  <si>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</si>
  <si>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</si>
  <si>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</si>
  <si>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</si>
  <si>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</si>
  <si>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</si>
  <si>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</si>
  <si>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</si>
  <si>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</si>
  <si>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</si>
  <si>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</si>
  <si>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</si>
  <si>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</si>
  <si>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</si>
  <si>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</si>
  <si>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</si>
  <si>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</si>
  <si>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</si>
  <si>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</si>
  <si>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</si>
  <si>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</si>
  <si>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</si>
  <si>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</si>
  <si>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</si>
  <si>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</si>
  <si>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</si>
  <si>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</si>
  <si>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</si>
  <si>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</si>
  <si>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</si>
  <si>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</si>
  <si>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</si>
  <si>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</si>
  <si>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</si>
  <si>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</si>
  <si>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</si>
  <si>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</si>
  <si>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</si>
  <si>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</si>
  <si>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</si>
  <si>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</si>
  <si>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</si>
  <si>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</si>
  <si>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</si>
  <si>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</si>
  <si>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</si>
  <si>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</si>
  <si>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</si>
  <si>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</si>
  <si>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</si>
  <si>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</si>
  <si>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</si>
  <si>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</si>
  <si>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</si>
  <si>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</si>
  <si>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</si>
  <si>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</si>
  <si>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</si>
  <si>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</si>
  <si>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</si>
  <si>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</si>
  <si>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</si>
  <si>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</si>
  <si>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</si>
  <si>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</si>
  <si>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</si>
  <si>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</si>
  <si>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</si>
  <si>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</si>
  <si>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</si>
  <si>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</si>
  <si>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</si>
  <si>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</si>
  <si>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</si>
  <si>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</si>
  <si>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</si>
  <si>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</si>
  <si>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</si>
  <si>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</si>
  <si>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</si>
  <si>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</si>
  <si>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</si>
  <si>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</si>
  <si>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</si>
  <si>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</si>
  <si>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</si>
  <si>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</si>
  <si>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</si>
  <si>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</si>
  <si>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</si>
  <si>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</si>
  <si>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</si>
  <si>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</si>
  <si>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</si>
  <si>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</si>
  <si>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</si>
  <si>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</si>
  <si>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</si>
  <si>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</si>
  <si>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</si>
  <si>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</si>
  <si>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</si>
  <si>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</si>
  <si>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</si>
  <si>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</si>
  <si>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</si>
  <si>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</si>
  <si>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</si>
  <si>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</si>
  <si>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</si>
  <si>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</si>
  <si>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</si>
  <si>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</si>
  <si>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</si>
  <si>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</si>
  <si>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</si>
  <si>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</si>
  <si>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</si>
  <si>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</si>
  <si>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</si>
  <si>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</si>
  <si>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</si>
  <si>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</si>
  <si>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</si>
  <si>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</si>
  <si>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</si>
  <si>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</si>
  <si>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</si>
  <si>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</si>
  <si>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</si>
  <si>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</si>
  <si>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</si>
  <si>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</si>
  <si>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</si>
  <si>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</si>
  <si>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</si>
  <si>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</si>
  <si>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</si>
  <si>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</si>
  <si>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</si>
  <si>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</si>
  <si>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</si>
  <si>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</si>
  <si>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</si>
  <si>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</si>
  <si>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</si>
  <si>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</si>
  <si>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</si>
  <si>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</si>
  <si>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</si>
  <si>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</si>
  <si>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</si>
  <si>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</si>
  <si>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</si>
  <si>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</si>
  <si>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</si>
  <si>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</si>
  <si>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</si>
  <si>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</si>
  <si>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</si>
  <si>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</si>
  <si>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</si>
  <si>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</si>
  <si>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</si>
  <si>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</si>
  <si>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</si>
  <si>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</si>
  <si>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</si>
  <si>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</si>
  <si>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</si>
  <si>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</si>
  <si>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</si>
  <si>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</si>
  <si>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</si>
  <si>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</si>
  <si>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</si>
  <si>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</si>
  <si>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</si>
  <si>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</si>
  <si>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</si>
  <si>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</si>
  <si>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</si>
  <si>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</si>
  <si>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</si>
  <si>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</si>
  <si>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</si>
  <si>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</si>
  <si>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</si>
  <si>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</si>
  <si>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</si>
  <si>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</si>
  <si>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</si>
  <si>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</si>
  <si>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</si>
  <si>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</si>
  <si>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</si>
  <si>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</si>
  <si>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</si>
  <si>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</si>
  <si>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</si>
  <si>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</si>
  <si>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</si>
  <si>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</si>
  <si>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</si>
  <si>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</si>
  <si>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</si>
  <si>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</si>
  <si>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</si>
  <si>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</si>
  <si>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</si>
  <si>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</si>
  <si>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</si>
  <si>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</si>
  <si>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</si>
  <si>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</si>
  <si>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</si>
  <si>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</si>
  <si>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</si>
  <si>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</si>
  <si>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</si>
  <si>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</si>
  <si>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</si>
  <si>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</si>
  <si>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</si>
  <si>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</si>
  <si>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</si>
  <si>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</si>
  <si>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</si>
  <si>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</si>
  <si>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</si>
  <si>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</si>
  <si>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</si>
  <si>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</si>
  <si>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</si>
  <si>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</si>
  <si>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</si>
  <si>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</si>
  <si>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</si>
  <si>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</si>
  <si>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</si>
  <si>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</si>
  <si>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</si>
  <si>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</si>
  <si>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</si>
  <si>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</si>
  <si>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</si>
  <si>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</si>
  <si>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</si>
  <si>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</si>
  <si>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</si>
  <si>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</si>
  <si>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</si>
  <si>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</si>
  <si>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</si>
  <si>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</si>
  <si>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</si>
  <si>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</si>
  <si>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</si>
  <si>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</si>
  <si>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</si>
  <si>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</si>
  <si>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</si>
  <si>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</si>
  <si>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</si>
  <si>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</si>
  <si>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</si>
  <si>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</si>
  <si>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</si>
  <si>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</si>
  <si>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</si>
  <si>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</si>
  <si>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</si>
  <si>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</si>
  <si>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</si>
  <si>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</si>
  <si>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</si>
  <si>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</si>
  <si>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</si>
  <si>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</si>
  <si>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</si>
  <si>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</si>
  <si>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</si>
  <si>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</si>
  <si>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</si>
  <si>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</si>
  <si>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</si>
  <si>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</si>
  <si>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</si>
  <si>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</si>
  <si>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</si>
  <si>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</si>
  <si>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</si>
  <si>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</si>
  <si>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</si>
  <si>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</si>
  <si>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</si>
  <si>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</si>
  <si>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</si>
  <si>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</si>
  <si>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</si>
  <si>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</si>
  <si>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</si>
  <si>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</si>
  <si>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</si>
  <si>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</si>
  <si>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</si>
  <si>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</si>
  <si>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</si>
  <si>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</si>
  <si>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</si>
  <si>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</si>
  <si>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</si>
  <si>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</si>
  <si>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</si>
  <si>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</si>
  <si>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</si>
  <si>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</si>
  <si>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</si>
  <si>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</si>
  <si>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</si>
  <si>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</si>
  <si>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</si>
  <si>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</si>
  <si>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</si>
  <si>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</si>
  <si>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</si>
  <si>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</si>
  <si>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</si>
  <si>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</si>
  <si>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</si>
  <si>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</si>
  <si>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</si>
  <si>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</si>
  <si>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</si>
  <si>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</si>
  <si>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</si>
  <si>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</si>
  <si>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</si>
  <si>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</si>
  <si>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</si>
  <si>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</si>
  <si>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</si>
  <si>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</si>
  <si>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</si>
  <si>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</si>
  <si>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</si>
  <si>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</si>
  <si>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</si>
  <si>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</si>
  <si>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</si>
  <si>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</si>
  <si>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</si>
  <si>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</si>
  <si>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</si>
  <si>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</si>
  <si>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</si>
  <si>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</si>
  <si>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</si>
  <si>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</si>
  <si>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</si>
  <si>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</si>
  <si>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</si>
  <si>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</si>
  <si>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</si>
  <si>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</si>
  <si>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</si>
  <si>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</si>
  <si>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</si>
  <si>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</si>
  <si>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</si>
  <si>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</si>
  <si>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</si>
  <si>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</si>
  <si>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</si>
  <si>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</si>
  <si>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</si>
  <si>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</si>
  <si>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</si>
  <si>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</si>
  <si>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</si>
  <si>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</si>
  <si>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</si>
  <si>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</si>
  <si>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</si>
  <si>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</si>
  <si>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</si>
  <si>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</si>
  <si>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</si>
  <si>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</si>
  <si>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</si>
  <si>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</si>
  <si>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</si>
  <si>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</si>
  <si>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</si>
  <si>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</si>
  <si>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</si>
  <si>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</si>
  <si>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</si>
  <si>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</si>
  <si>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</si>
  <si>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</si>
  <si>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</si>
  <si>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</si>
  <si>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</si>
  <si>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</si>
  <si>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</si>
  <si>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</si>
  <si>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</si>
  <si>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</si>
  <si>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</si>
  <si>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</si>
  <si>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</si>
  <si>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</si>
  <si>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</si>
  <si>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</si>
  <si>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</si>
  <si>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</si>
  <si>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</si>
  <si>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</si>
  <si>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</si>
  <si>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</si>
  <si>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</si>
  <si>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</si>
  <si>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</si>
  <si>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</si>
  <si>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</si>
  <si>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</si>
  <si>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</si>
  <si>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</si>
  <si>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</si>
  <si>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</si>
  <si>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</si>
  <si>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</si>
  <si>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</si>
  <si>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</si>
  <si>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</si>
  <si>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</si>
  <si>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</si>
  <si>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</si>
  <si>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</si>
  <si>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</si>
  <si>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</si>
  <si>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</si>
  <si>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</si>
  <si>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</si>
  <si>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</si>
  <si>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</si>
  <si>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</si>
  <si>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</si>
  <si>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</si>
  <si>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</si>
  <si>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</si>
  <si>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</si>
  <si>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</si>
  <si>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</si>
  <si>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</si>
  <si>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</si>
  <si>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</si>
  <si>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</si>
  <si>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</si>
  <si>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</si>
  <si>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</si>
  <si>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</si>
  <si>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</si>
  <si>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</si>
  <si>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</si>
  <si>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</si>
  <si>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</si>
  <si>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</si>
  <si>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</si>
  <si>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</si>
  <si>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</si>
  <si>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</si>
  <si>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</si>
  <si>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</si>
  <si>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</si>
  <si>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</si>
  <si>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</si>
  <si>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</si>
  <si>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</si>
  <si>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</si>
  <si>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</si>
  <si>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</si>
  <si>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</si>
  <si>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</si>
  <si>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</si>
  <si>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</si>
  <si>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</si>
  <si>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</si>
  <si>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</si>
  <si>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</si>
  <si>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</si>
  <si>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</si>
  <si>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</si>
  <si>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</si>
  <si>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</si>
  <si>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</si>
  <si>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</si>
  <si>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</si>
  <si>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</si>
  <si>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</si>
  <si>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</si>
  <si>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</si>
  <si>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</si>
  <si>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</si>
  <si>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</si>
  <si>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</si>
  <si>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</si>
  <si>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</si>
  <si>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</si>
  <si>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</si>
  <si>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</si>
  <si>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</si>
  <si>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</si>
  <si>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</si>
  <si>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</si>
  <si>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</si>
  <si>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</si>
  <si>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</si>
  <si>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</si>
  <si>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</si>
  <si>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</si>
  <si>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</si>
  <si>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</si>
  <si>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</si>
  <si>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</si>
  <si>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</si>
  <si>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</si>
  <si>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</si>
  <si>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</si>
  <si>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</si>
  <si>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</si>
  <si>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</si>
  <si>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</si>
  <si>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</si>
  <si>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</si>
  <si>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</si>
  <si>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</si>
  <si>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</si>
  <si>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</si>
  <si>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</si>
  <si>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</si>
  <si>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</si>
  <si>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</si>
  <si>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</si>
  <si>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</si>
  <si>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</si>
  <si>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</si>
  <si>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</si>
  <si>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</si>
  <si>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</si>
  <si>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</si>
  <si>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</si>
  <si>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</si>
  <si>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</si>
  <si>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</si>
  <si>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</si>
  <si>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</si>
  <si>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</si>
  <si>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</si>
  <si>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</si>
  <si>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</si>
  <si>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</si>
  <si>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</si>
  <si>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</si>
  <si>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</si>
  <si>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</si>
  <si>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</si>
  <si>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</si>
  <si>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</si>
  <si>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</si>
  <si>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</si>
  <si>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</si>
  <si>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</si>
  <si>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</si>
  <si>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</si>
  <si>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</si>
  <si>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</si>
  <si>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</si>
  <si>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</si>
  <si>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</si>
  <si>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</si>
  <si>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</si>
  <si>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</si>
  <si>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</si>
  <si>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</si>
  <si>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</si>
  <si>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</si>
  <si>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</si>
  <si>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</si>
  <si>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</si>
  <si>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</si>
  <si>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</si>
  <si>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</si>
  <si>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</si>
  <si>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</si>
  <si>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</si>
  <si>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</si>
  <si>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</si>
  <si>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</si>
  <si>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</si>
  <si>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</si>
  <si>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</si>
  <si>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</si>
  <si>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</si>
  <si>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</si>
  <si>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</si>
  <si>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</si>
  <si>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</si>
  <si>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</si>
  <si>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</si>
  <si>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</si>
  <si>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</si>
  <si>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</si>
  <si>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</si>
  <si>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</si>
  <si>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</si>
  <si>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</si>
  <si>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</si>
  <si>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</si>
  <si>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</si>
  <si>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</si>
  <si>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</si>
  <si>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</si>
  <si>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</si>
  <si>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</si>
  <si>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</si>
  <si>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</si>
  <si>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</si>
  <si>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</si>
  <si>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</si>
  <si>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</si>
  <si>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</si>
  <si>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</si>
  <si>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</si>
  <si>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</si>
  <si>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</si>
  <si>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</si>
  <si>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</si>
  <si>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</si>
  <si>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</si>
  <si>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</si>
  <si>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</si>
  <si>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</si>
  <si>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</si>
  <si>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</si>
  <si>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</si>
  <si>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</si>
  <si>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</si>
  <si>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</si>
  <si>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</si>
  <si>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</si>
  <si>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</si>
  <si>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</si>
  <si>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</si>
  <si>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</si>
  <si>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</si>
  <si>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</si>
  <si>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</si>
  <si>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</si>
  <si>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</si>
  <si>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</si>
  <si>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</si>
  <si>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</si>
  <si>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</si>
  <si>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</si>
  <si>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</si>
  <si>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</si>
  <si>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</si>
  <si>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</si>
  <si>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</si>
  <si>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</si>
  <si>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</si>
  <si>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</si>
  <si>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</si>
  <si>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</si>
  <si>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</si>
  <si>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</si>
  <si>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</si>
  <si>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</si>
  <si>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</si>
  <si>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</si>
  <si>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</si>
  <si>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</si>
  <si>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</si>
  <si>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</si>
  <si>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</si>
  <si>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</si>
  <si>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</si>
  <si>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</si>
  <si>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</si>
  <si>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</si>
  <si>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</si>
  <si>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</si>
  <si>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</si>
  <si>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</si>
  <si>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</si>
  <si>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</si>
  <si>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</si>
  <si>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</si>
  <si>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</si>
  <si>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</si>
  <si>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</si>
  <si>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</si>
  <si>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</si>
  <si>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</si>
  <si>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</si>
  <si>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</si>
  <si>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</si>
  <si>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</si>
  <si>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</si>
  <si>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</si>
  <si>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</si>
  <si>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</si>
  <si>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</si>
  <si>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</si>
  <si>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</si>
  <si>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</si>
  <si>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</si>
  <si>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</si>
  <si>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</si>
  <si>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</si>
  <si>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</si>
  <si>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</si>
  <si>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</si>
  <si>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</si>
  <si>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</si>
  <si>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</si>
  <si>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</si>
  <si>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</si>
  <si>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</si>
  <si>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</si>
  <si>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</si>
  <si>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</si>
  <si>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</si>
  <si>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</si>
  <si>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</si>
  <si>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</si>
  <si>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</si>
  <si>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</si>
  <si>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</si>
  <si>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</si>
  <si>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</si>
  <si>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</si>
  <si>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</si>
  <si>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</si>
  <si>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</si>
  <si>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</si>
  <si>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</si>
  <si>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</si>
  <si>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</si>
  <si>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</si>
  <si>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</si>
  <si>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</si>
  <si>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</si>
  <si>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</si>
  <si>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</si>
  <si>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</si>
  <si>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</si>
  <si>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</si>
  <si>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</si>
  <si>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</si>
  <si>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</si>
  <si>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</si>
  <si>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</si>
  <si>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</si>
  <si>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</si>
  <si>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</si>
  <si>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</si>
  <si>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</si>
  <si>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</si>
  <si>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</si>
  <si>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</si>
  <si>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</si>
  <si>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</si>
  <si>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</si>
  <si>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</si>
  <si>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</si>
  <si>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</si>
  <si>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</si>
  <si>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</si>
  <si>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</si>
  <si>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</si>
  <si>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</si>
  <si>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</si>
  <si>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</si>
  <si>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</si>
  <si>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</si>
  <si>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</si>
  <si>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</si>
  <si>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</si>
  <si>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</si>
  <si>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</si>
  <si>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</si>
  <si>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</si>
  <si>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</si>
  <si>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</si>
  <si>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</si>
  <si>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</si>
  <si>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</si>
  <si>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</si>
  <si>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</si>
  <si>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</si>
  <si>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</si>
  <si>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</si>
  <si>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</si>
  <si>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</si>
  <si>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</si>
  <si>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</si>
  <si>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</si>
  <si>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</si>
  <si>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</si>
  <si>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</si>
  <si>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</si>
  <si>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</si>
  <si>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</si>
  <si>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</si>
  <si>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</si>
  <si>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</si>
  <si>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</si>
  <si>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</si>
  <si>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</si>
  <si>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</si>
  <si>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</si>
  <si>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</si>
  <si>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</si>
  <si>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</si>
  <si>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</si>
  <si>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</si>
  <si>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</si>
  <si>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</si>
  <si>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</si>
  <si>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</si>
  <si>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</si>
  <si>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</si>
  <si>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</si>
  <si>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</si>
  <si>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</si>
  <si>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</si>
  <si>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</si>
  <si>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</si>
  <si>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</si>
  <si>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</si>
  <si>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</si>
  <si>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</si>
  <si>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</si>
  <si>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</si>
  <si>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</si>
  <si>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</si>
  <si>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</si>
  <si>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</si>
  <si>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</si>
  <si>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</si>
  <si>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</si>
  <si>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</si>
  <si>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</si>
  <si>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</si>
  <si>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</si>
  <si>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</si>
  <si>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</si>
  <si>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</si>
  <si>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</si>
  <si>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</si>
  <si>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</si>
  <si>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</si>
  <si>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</si>
  <si>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</si>
  <si>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</si>
  <si>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</si>
  <si>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</si>
  <si>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</si>
  <si>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</si>
  <si>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</si>
  <si>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</si>
  <si>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</si>
  <si>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</si>
  <si>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</si>
  <si>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</si>
  <si>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</si>
  <si>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</si>
  <si>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</si>
  <si>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</si>
  <si>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</si>
  <si>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</si>
  <si>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</si>
  <si>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</si>
  <si>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</si>
  <si>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</si>
  <si>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</si>
  <si>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</si>
  <si>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</si>
  <si>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</si>
  <si>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</si>
  <si>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</si>
  <si>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</si>
  <si>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</si>
  <si>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</si>
  <si>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</si>
  <si>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</si>
  <si>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</si>
  <si>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</si>
  <si>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</si>
  <si>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</si>
  <si>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</si>
  <si>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</si>
  <si>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</si>
  <si>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</si>
  <si>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</si>
  <si>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</si>
  <si>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</si>
  <si>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</si>
  <si>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</si>
  <si>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</si>
  <si>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</si>
  <si>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</si>
  <si>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</si>
  <si>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</si>
  <si>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</si>
  <si>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</si>
  <si>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</si>
  <si>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</si>
  <si>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</si>
  <si>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</si>
  <si>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</si>
  <si>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</si>
  <si>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</si>
  <si>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</si>
  <si>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</si>
  <si>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</si>
  <si>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</si>
  <si>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</si>
  <si>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</si>
  <si>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</si>
  <si>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</si>
  <si>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</si>
  <si>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</si>
  <si>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</si>
  <si>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</si>
  <si>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</si>
  <si>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</si>
  <si>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</si>
  <si>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</si>
  <si>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</si>
  <si>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</si>
  <si>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</si>
  <si>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</si>
  <si>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</si>
  <si>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</si>
  <si>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</si>
  <si>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</si>
  <si>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</si>
  <si>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</si>
  <si>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</si>
  <si>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</si>
  <si>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</si>
  <si>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</si>
  <si>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</si>
  <si>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</si>
  <si>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</si>
  <si>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</si>
  <si>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</si>
  <si>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</si>
  <si>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</si>
  <si>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</si>
  <si>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</si>
  <si>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</si>
  <si>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</si>
  <si>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</si>
  <si>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</si>
  <si>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</si>
  <si>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</si>
  <si>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</si>
  <si>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</si>
  <si>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</si>
  <si>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</si>
  <si>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</si>
  <si>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</si>
  <si>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</si>
  <si>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</si>
  <si>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</si>
  <si>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</si>
  <si>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</si>
  <si>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</si>
  <si>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</si>
  <si>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</si>
  <si>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</si>
  <si>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</si>
  <si>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</si>
  <si>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</si>
  <si>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</si>
  <si>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</si>
  <si>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</si>
  <si>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</si>
  <si>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</si>
  <si>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</si>
  <si>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</si>
  <si>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</si>
  <si>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</si>
  <si>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</si>
  <si>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</si>
  <si>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</si>
  <si>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</si>
  <si>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</si>
  <si>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</si>
  <si>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</si>
  <si>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</si>
  <si>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</si>
  <si>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</si>
  <si>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</si>
  <si>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</si>
  <si>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</si>
  <si>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</si>
  <si>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</si>
  <si>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</si>
  <si>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</si>
  <si>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</si>
  <si>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</si>
  <si>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</si>
  <si>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</si>
  <si>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</si>
  <si>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</si>
  <si>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</si>
  <si>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</si>
  <si>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</si>
  <si>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</si>
  <si>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</si>
  <si>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</si>
  <si>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</si>
  <si>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</si>
  <si>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</si>
  <si>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</si>
  <si>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</si>
  <si>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</si>
  <si>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</si>
  <si>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</si>
  <si>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</si>
  <si>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</si>
  <si>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</si>
  <si>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</si>
  <si>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</si>
  <si>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</si>
  <si>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</si>
  <si>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</si>
  <si>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</si>
  <si>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</si>
  <si>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</si>
  <si>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</si>
  <si>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</si>
  <si>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</si>
  <si>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</si>
  <si>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</si>
  <si>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</si>
  <si>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</si>
  <si>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</si>
  <si>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</si>
  <si>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</si>
  <si>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</si>
  <si>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</si>
  <si>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</si>
  <si>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</si>
  <si>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</si>
  <si>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</si>
  <si>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</si>
  <si>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</si>
  <si>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</si>
  <si>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</si>
  <si>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</si>
  <si>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</si>
  <si>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</si>
  <si>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</si>
  <si>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</si>
  <si>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</si>
  <si>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</si>
  <si>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</si>
  <si>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</si>
  <si>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</si>
  <si>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</si>
  <si>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</si>
  <si>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</si>
  <si>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</si>
  <si>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</si>
  <si>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</si>
  <si>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</si>
  <si>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</si>
  <si>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</si>
  <si>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</si>
  <si>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</si>
  <si>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</si>
  <si>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</si>
  <si>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</si>
  <si>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</si>
  <si>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</si>
  <si>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</si>
  <si>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</si>
  <si>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</si>
  <si>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</si>
  <si>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</si>
  <si>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</si>
  <si>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</si>
  <si>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</si>
  <si>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</si>
  <si>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</si>
  <si>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</si>
  <si>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</si>
  <si>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</si>
  <si>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</si>
  <si>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</si>
  <si>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</si>
  <si>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</si>
  <si>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</si>
  <si>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</si>
  <si>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</si>
  <si>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</si>
  <si>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</si>
  <si>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</si>
  <si>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</si>
  <si>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</si>
  <si>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</si>
  <si>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</si>
  <si>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</si>
  <si>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</si>
  <si>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</si>
  <si>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</si>
  <si>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</si>
  <si>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</si>
  <si>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</si>
  <si>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</si>
  <si>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</si>
  <si>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</si>
  <si>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</si>
  <si>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</si>
  <si>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</si>
  <si>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</si>
  <si>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</si>
  <si>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</si>
  <si>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</si>
  <si>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</si>
  <si>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</si>
  <si>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</si>
  <si>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</si>
  <si>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</si>
  <si>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</si>
  <si>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</si>
  <si>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</si>
  <si>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</si>
  <si>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</si>
  <si>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</si>
  <si>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</si>
  <si>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</si>
  <si>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</si>
  <si>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</si>
  <si>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</si>
  <si>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</si>
  <si>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</si>
  <si>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</si>
  <si>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</si>
  <si>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</si>
  <si>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</si>
  <si>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</si>
  <si>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</si>
  <si>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</si>
  <si>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</si>
  <si>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</si>
  <si>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</si>
  <si>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</si>
  <si>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</si>
  <si>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</si>
  <si>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</si>
  <si>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</si>
  <si>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</si>
  <si>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</si>
  <si>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</si>
  <si>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</si>
  <si>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</si>
  <si>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</si>
  <si>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</si>
  <si>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</si>
  <si>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</si>
  <si>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</si>
  <si>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</si>
  <si>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</si>
  <si>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</si>
  <si>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</si>
  <si>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</si>
  <si>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</si>
  <si>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</si>
  <si>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</si>
  <si>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</si>
  <si>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</si>
  <si>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</si>
  <si>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</si>
  <si>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</si>
  <si>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</si>
  <si>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</si>
  <si>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</si>
  <si>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</si>
  <si>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</si>
  <si>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</si>
  <si>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</si>
  <si>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</si>
  <si>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</si>
  <si>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</si>
  <si>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</si>
  <si>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</si>
  <si>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</si>
  <si>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</si>
  <si>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</si>
  <si>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</si>
  <si>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</si>
  <si>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</si>
  <si>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</si>
  <si>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</si>
  <si>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</si>
  <si>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</si>
  <si>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</si>
  <si>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</si>
  <si>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</si>
  <si>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</si>
  <si>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</si>
  <si>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</si>
  <si>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</si>
  <si>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</si>
  <si>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</si>
  <si>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</si>
  <si>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</si>
  <si>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</si>
  <si>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</si>
  <si>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</si>
  <si>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</si>
  <si>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</si>
  <si>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</si>
  <si>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</si>
  <si>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</si>
  <si>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</si>
  <si>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</si>
  <si>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</si>
  <si>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</si>
  <si>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</si>
  <si>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</si>
  <si>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</si>
  <si>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</si>
  <si>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</si>
  <si>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</si>
  <si>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</si>
  <si>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</si>
  <si>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</si>
  <si>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</si>
  <si>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</si>
  <si>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</si>
  <si>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</si>
  <si>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</si>
  <si>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</si>
  <si>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</si>
  <si>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</si>
  <si>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</si>
  <si>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</si>
  <si>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</si>
  <si>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</si>
  <si>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</si>
  <si>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</si>
  <si>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</si>
  <si>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</si>
  <si>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</si>
  <si>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</si>
  <si>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</si>
  <si>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</si>
  <si>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</si>
  <si>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</si>
  <si>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</si>
  <si>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</si>
  <si>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</si>
  <si>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</si>
  <si>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</si>
  <si>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</si>
  <si>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</si>
  <si>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</si>
  <si>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</si>
  <si>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</si>
  <si>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</si>
  <si>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</si>
  <si>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</si>
  <si>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</si>
  <si>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</si>
  <si>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</si>
  <si>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</si>
  <si>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</si>
  <si>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</si>
  <si>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</si>
  <si>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</si>
  <si>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</si>
  <si>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</si>
  <si>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</si>
  <si>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</si>
  <si>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</si>
  <si>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</si>
  <si>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</si>
  <si>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</si>
  <si>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</si>
  <si>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</si>
  <si>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</si>
  <si>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</si>
  <si>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</si>
  <si>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</si>
  <si>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</si>
  <si>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</si>
  <si>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</si>
  <si>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</si>
  <si>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</si>
  <si>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</si>
  <si>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</si>
  <si>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</si>
  <si>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</si>
  <si>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</si>
  <si>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</si>
  <si>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</si>
  <si>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</si>
  <si>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</si>
  <si>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</si>
  <si>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</si>
  <si>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</si>
  <si>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</si>
  <si>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</si>
  <si>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</si>
  <si>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</si>
  <si>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</si>
  <si>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</si>
  <si>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</si>
  <si>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</si>
  <si>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</si>
  <si>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</si>
  <si>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</si>
  <si>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</si>
  <si>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</si>
  <si>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</si>
  <si>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</si>
  <si>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</si>
  <si>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</si>
  <si>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</si>
  <si>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</si>
  <si>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</si>
  <si>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</si>
  <si>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</si>
  <si>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</si>
  <si>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</si>
  <si>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</si>
  <si>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</si>
  <si>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</si>
  <si>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</si>
  <si>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</si>
  <si>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</si>
  <si>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</si>
  <si>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</si>
  <si>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</si>
  <si>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</si>
  <si>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</si>
  <si>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</si>
  <si>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</si>
  <si>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</si>
  <si>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</si>
  <si>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</si>
  <si>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</si>
  <si>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</si>
  <si>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</si>
  <si>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</si>
  <si>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</si>
  <si>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</si>
  <si>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</si>
  <si>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</si>
  <si>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</si>
  <si>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</si>
  <si>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</si>
  <si>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</si>
  <si>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</si>
  <si>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</si>
  <si>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</si>
  <si>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</si>
  <si>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</si>
  <si>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</si>
  <si>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</si>
  <si>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</si>
  <si>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</si>
  <si>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</si>
  <si>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</si>
  <si>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</si>
  <si>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</si>
  <si>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</si>
  <si>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</si>
  <si>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</si>
  <si>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</si>
  <si>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</si>
  <si>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</si>
  <si>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</si>
  <si>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</si>
  <si>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</si>
  <si>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</si>
  <si>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</si>
  <si>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</si>
  <si>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</si>
  <si>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</si>
  <si>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</si>
  <si>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</si>
  <si>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</si>
  <si>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</si>
  <si>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</si>
  <si>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</si>
  <si>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</si>
  <si>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</si>
  <si>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</si>
  <si>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</si>
  <si>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</si>
  <si>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</si>
  <si>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</si>
  <si>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</si>
  <si>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</si>
  <si>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</si>
  <si>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</si>
  <si>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</si>
  <si>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</si>
  <si>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</si>
  <si>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</si>
  <si>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</si>
  <si>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</si>
  <si>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</si>
  <si>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</si>
  <si>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</si>
  <si>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</si>
  <si>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</si>
  <si>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</si>
  <si>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</si>
  <si>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</si>
  <si>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</si>
  <si>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</si>
  <si>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</si>
  <si>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</si>
  <si>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</si>
  <si>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</si>
  <si>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</si>
  <si>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</si>
  <si>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</si>
  <si>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</si>
  <si>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</si>
  <si>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</si>
  <si>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</si>
  <si>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</si>
  <si>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</si>
  <si>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</si>
  <si>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</si>
  <si>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</si>
  <si>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</si>
  <si>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</si>
  <si>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</si>
  <si>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</si>
  <si>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</si>
  <si>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</si>
  <si>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</si>
  <si>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</si>
  <si>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</si>
  <si>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</si>
  <si>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</si>
  <si>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</si>
  <si>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</si>
  <si>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</si>
  <si>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</si>
  <si>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</si>
  <si>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</si>
  <si>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</si>
  <si>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</si>
  <si>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</si>
  <si>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</si>
  <si>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</si>
  <si>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</si>
  <si>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</si>
  <si>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</si>
  <si>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</si>
  <si>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</si>
  <si>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</si>
  <si>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</si>
  <si>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</si>
  <si>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</si>
  <si>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</si>
  <si>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</si>
  <si>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</si>
  <si>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</si>
  <si>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</si>
  <si>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</si>
  <si>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</si>
  <si>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</si>
  <si>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</si>
  <si>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</si>
  <si>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</si>
  <si>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</si>
  <si>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</si>
  <si>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</si>
  <si>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</si>
  <si>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</si>
  <si>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</si>
  <si>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</si>
  <si>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</si>
  <si>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</si>
  <si>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</si>
  <si>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</si>
  <si>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</si>
  <si>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</si>
  <si>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</si>
  <si>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</si>
  <si>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</si>
  <si>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</si>
  <si>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</si>
  <si>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</si>
  <si>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</si>
  <si>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</si>
  <si>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</si>
  <si>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</si>
  <si>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</si>
  <si>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</si>
  <si>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</si>
  <si>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</si>
  <si>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</si>
  <si>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</si>
  <si>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</si>
  <si>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</si>
  <si>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</si>
  <si>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</si>
  <si>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</si>
  <si>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</si>
  <si>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</si>
  <si>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</si>
  <si>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</si>
  <si>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</si>
  <si>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</si>
  <si>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</si>
  <si>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</si>
  <si>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</si>
  <si>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</si>
  <si>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</si>
  <si>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</si>
  <si>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</si>
  <si>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</si>
  <si>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</si>
  <si>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</si>
  <si>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</si>
  <si>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</si>
  <si>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</si>
  <si>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</si>
  <si>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</si>
  <si>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</si>
  <si>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</si>
  <si>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</si>
  <si>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</si>
  <si>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</si>
  <si>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</si>
  <si>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</si>
  <si>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</si>
  <si>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</si>
  <si>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</si>
  <si>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</si>
  <si>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</si>
  <si>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</si>
  <si>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</si>
  <si>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</si>
  <si>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</si>
  <si>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</si>
  <si>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</si>
  <si>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</si>
  <si>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</si>
  <si>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</si>
  <si>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</si>
  <si>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</si>
  <si>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</si>
  <si>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</si>
  <si>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</si>
  <si>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</si>
  <si>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</si>
  <si>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</si>
  <si>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</si>
  <si>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</si>
  <si>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</si>
  <si>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</si>
  <si>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</si>
  <si>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</si>
  <si>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</si>
  <si>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</si>
  <si>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</si>
  <si>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</si>
  <si>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</si>
  <si>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</si>
  <si>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</si>
  <si>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</si>
  <si>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</si>
  <si>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</si>
  <si>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</si>
  <si>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</si>
  <si>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</si>
  <si>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</si>
  <si>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</si>
  <si>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</si>
  <si>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</si>
  <si>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</si>
  <si>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</si>
  <si>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</si>
  <si>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</si>
  <si>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</si>
  <si>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</si>
  <si>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</si>
  <si>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</si>
  <si>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</si>
  <si>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</si>
  <si>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</si>
  <si>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</si>
  <si>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</si>
  <si>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</si>
  <si>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</si>
  <si>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</si>
  <si>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</si>
  <si>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</si>
  <si>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</si>
  <si>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</si>
  <si>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</si>
  <si>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</si>
  <si>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</si>
  <si>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</si>
  <si>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</si>
  <si>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</si>
  <si>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</si>
  <si>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</si>
  <si>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</si>
  <si>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</si>
  <si>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</si>
  <si>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</si>
  <si>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</si>
  <si>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</si>
  <si>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</si>
  <si>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</si>
  <si>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</si>
  <si>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</si>
  <si>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</si>
  <si>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</si>
  <si>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</si>
  <si>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</si>
  <si>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</si>
  <si>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</si>
  <si>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</si>
  <si>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</si>
  <si>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</si>
  <si>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</si>
  <si>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</si>
  <si>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</si>
  <si>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</si>
  <si>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</si>
  <si>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</si>
  <si>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</si>
  <si>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</si>
  <si>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</si>
  <si>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</si>
  <si>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</si>
  <si>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</si>
  <si>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</si>
  <si>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</si>
  <si>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</si>
  <si>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</si>
  <si>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</si>
  <si>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</si>
  <si>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</si>
  <si>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</si>
  <si>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</si>
  <si>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</si>
  <si>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</si>
  <si>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</si>
  <si>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</si>
  <si>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</si>
  <si>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</si>
  <si>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</si>
  <si>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</si>
  <si>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</si>
  <si>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</si>
  <si>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</si>
  <si>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</si>
  <si>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</si>
  <si>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</si>
  <si>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</si>
  <si>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</si>
  <si>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</si>
  <si>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</si>
  <si>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</si>
  <si>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</si>
  <si>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</si>
  <si>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</si>
  <si>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</si>
  <si>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</si>
  <si>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</si>
  <si>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</si>
  <si>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</si>
  <si>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</si>
  <si>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</si>
  <si>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</si>
  <si>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</si>
  <si>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</si>
  <si>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</si>
  <si>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</si>
  <si>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</si>
  <si>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</si>
  <si>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</si>
  <si>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</si>
  <si>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</si>
  <si>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</si>
  <si>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</si>
  <si>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</si>
  <si>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</si>
  <si>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</si>
  <si>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</si>
  <si>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</si>
  <si>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</si>
  <si>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</si>
  <si>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</si>
  <si>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</si>
  <si>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</si>
  <si>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</si>
  <si>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</si>
  <si>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</si>
  <si>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</si>
  <si>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</si>
  <si>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</si>
  <si>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</si>
  <si>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</si>
  <si>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</si>
  <si>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</si>
  <si>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</si>
  <si>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</si>
  <si>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</si>
  <si>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</si>
  <si>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</si>
  <si>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</si>
  <si>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</si>
  <si>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</si>
  <si>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</si>
  <si>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</si>
  <si>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</si>
  <si>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</si>
  <si>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</si>
  <si>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</si>
  <si>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</si>
  <si>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</si>
  <si>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</si>
  <si>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</si>
  <si>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</si>
  <si>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</si>
  <si>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</si>
  <si>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</si>
  <si>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</si>
  <si>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</si>
  <si>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</si>
  <si>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</si>
  <si>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</si>
  <si>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</si>
  <si>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</si>
  <si>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</si>
  <si>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</si>
  <si>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</si>
  <si>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</si>
  <si>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</si>
  <si>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</si>
  <si>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</si>
  <si>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</si>
  <si>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</si>
  <si>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</si>
  <si>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</si>
  <si>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</si>
  <si>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</si>
  <si>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</si>
  <si>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</si>
  <si>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</si>
  <si>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</si>
  <si>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</si>
  <si>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</si>
  <si>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</si>
  <si>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</si>
  <si>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</si>
  <si>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</si>
  <si>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</si>
  <si>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</si>
  <si>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</si>
  <si>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</si>
  <si>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</si>
  <si>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</si>
  <si>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</si>
  <si>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</si>
  <si>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</si>
  <si>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</si>
  <si>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</si>
  <si>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</si>
  <si>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</si>
  <si>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</si>
  <si>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</si>
  <si>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</si>
  <si>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</si>
  <si>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</si>
  <si>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</si>
  <si>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</si>
  <si>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</si>
  <si>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</si>
  <si>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</si>
  <si>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</si>
  <si>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</si>
  <si>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</si>
  <si>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</si>
  <si>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</si>
  <si>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</si>
  <si>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</si>
  <si>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</si>
  <si>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</si>
  <si>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</si>
  <si>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</si>
  <si>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</si>
  <si>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</si>
  <si>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</si>
  <si>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</si>
  <si>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</si>
  <si>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</si>
  <si>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</si>
  <si>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</si>
  <si>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</si>
  <si>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</si>
  <si>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</si>
  <si>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</si>
  <si>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</si>
  <si>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</si>
  <si>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</si>
  <si>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</si>
  <si>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</si>
  <si>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</si>
  <si>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</si>
  <si>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</si>
  <si>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</si>
  <si>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</si>
  <si>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</si>
  <si>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</si>
  <si>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</si>
  <si>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</si>
  <si>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</si>
  <si>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</si>
  <si>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</si>
  <si>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</si>
  <si>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</si>
  <si>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</si>
  <si>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</si>
  <si>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</si>
  <si>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</si>
  <si>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</si>
  <si>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</si>
  <si>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</si>
  <si>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</si>
  <si>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</si>
  <si>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</si>
  <si>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</si>
  <si>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</si>
  <si>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</si>
  <si>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</si>
  <si>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</si>
  <si>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</si>
  <si>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</si>
  <si>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</si>
  <si>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</si>
  <si>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</si>
  <si>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</si>
  <si>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</si>
  <si>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</si>
  <si>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</si>
  <si>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</si>
  <si>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</si>
  <si>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</si>
  <si>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</si>
  <si>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</si>
  <si>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</si>
  <si>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</si>
  <si>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</si>
  <si>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</si>
  <si>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</si>
  <si>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</si>
  <si>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</si>
  <si>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</si>
  <si>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</si>
  <si>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</si>
  <si>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</si>
  <si>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</si>
  <si>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</si>
  <si>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</si>
  <si>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</si>
  <si>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</si>
  <si>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</si>
  <si>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</si>
  <si>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</si>
  <si>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</si>
  <si>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</si>
  <si>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</si>
  <si>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</si>
  <si>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</si>
  <si>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</si>
  <si>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</si>
  <si>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</si>
  <si>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</si>
  <si>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</si>
  <si>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</si>
  <si>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</si>
  <si>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</si>
  <si>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</si>
  <si>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</si>
  <si>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</si>
  <si>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</si>
  <si>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</si>
  <si>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</si>
  <si>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</si>
  <si>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</si>
  <si>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</si>
  <si>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</si>
  <si>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</si>
  <si>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</si>
  <si>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</si>
  <si>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</si>
  <si>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</si>
  <si>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</si>
  <si>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</si>
  <si>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</si>
  <si>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</si>
  <si>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</si>
  <si>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</si>
  <si>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</si>
  <si>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</si>
  <si>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</si>
  <si>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</si>
  <si>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</si>
  <si>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</si>
  <si>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</si>
  <si>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</si>
  <si>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</si>
  <si>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</si>
  <si>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</si>
  <si>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</si>
  <si>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</si>
  <si>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</si>
  <si>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</si>
  <si>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</si>
  <si>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</si>
  <si>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</si>
  <si>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</si>
  <si>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</si>
  <si>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</si>
  <si>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</si>
  <si>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</si>
  <si>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</si>
  <si>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</si>
  <si>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</si>
  <si>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</si>
  <si>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</si>
  <si>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</si>
  <si>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</si>
  <si>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</si>
  <si>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</si>
  <si>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</si>
  <si>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</si>
  <si>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</si>
  <si>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</si>
  <si>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</si>
  <si>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</si>
  <si>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</si>
  <si>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</si>
  <si>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</si>
  <si>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</si>
  <si>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</si>
  <si>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</si>
  <si>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</si>
  <si>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</si>
  <si>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</si>
  <si>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</si>
  <si>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</si>
  <si>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</si>
  <si>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</si>
  <si>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</si>
  <si>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</si>
  <si>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</si>
  <si>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</si>
  <si>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</si>
  <si>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</si>
  <si>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</si>
  <si>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</si>
  <si>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</si>
  <si>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</si>
  <si>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</si>
  <si>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</si>
  <si>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</si>
  <si>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</si>
  <si>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</si>
  <si>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</si>
  <si>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</si>
  <si>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</si>
  <si>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</si>
  <si>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</si>
  <si>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</si>
  <si>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</si>
  <si>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</si>
  <si>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</si>
  <si>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</si>
  <si>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</si>
  <si>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</si>
  <si>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</si>
  <si>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</si>
  <si>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</si>
  <si>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</si>
  <si>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</si>
  <si>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</si>
  <si>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</si>
  <si>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</si>
  <si>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</si>
  <si>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</si>
  <si>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</si>
  <si>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</si>
  <si>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</si>
  <si>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</si>
  <si>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</si>
  <si>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</si>
  <si>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</si>
  <si>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</si>
  <si>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</si>
  <si>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</si>
  <si>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</si>
  <si>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</si>
  <si>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</si>
  <si>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</si>
  <si>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</si>
  <si>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</si>
  <si>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</si>
  <si>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</si>
  <si>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</si>
  <si>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</si>
  <si>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</si>
  <si>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</si>
  <si>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</si>
  <si>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</si>
  <si>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</si>
  <si>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</si>
  <si>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</si>
  <si>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</si>
  <si>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</si>
  <si>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</si>
  <si>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</si>
  <si>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</si>
  <si>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</si>
  <si>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</si>
  <si>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</si>
  <si>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</si>
  <si>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</si>
  <si>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</si>
  <si>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</si>
  <si>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</si>
  <si>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</si>
  <si>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</si>
  <si>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</si>
  <si>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</si>
  <si>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</si>
  <si>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</si>
  <si>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</si>
  <si>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</si>
  <si>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</si>
  <si>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</si>
  <si>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</si>
  <si>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</si>
  <si>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</si>
  <si>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</si>
  <si>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</si>
  <si>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</si>
  <si>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</si>
  <si>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</si>
  <si>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</si>
  <si>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</si>
  <si>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</si>
  <si>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</si>
  <si>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</si>
  <si>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</si>
  <si>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</si>
  <si>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</si>
  <si>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</si>
  <si>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</si>
  <si>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</si>
  <si>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</si>
  <si>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</si>
  <si>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</si>
  <si>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</si>
  <si>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</si>
  <si>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</si>
  <si>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</si>
  <si>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</si>
  <si>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</si>
  <si>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</si>
  <si>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</si>
  <si>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</si>
  <si>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</si>
  <si>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</si>
  <si>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</si>
  <si>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</si>
  <si>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</si>
  <si>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</si>
  <si>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</si>
  <si>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</si>
  <si>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</si>
  <si>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</si>
  <si>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</si>
  <si>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</si>
  <si>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</si>
  <si>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</si>
  <si>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</si>
  <si>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</si>
  <si>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</si>
  <si>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</si>
  <si>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</si>
  <si>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</si>
  <si>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</si>
  <si>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</si>
  <si>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</si>
  <si>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</si>
  <si>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</si>
  <si>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</si>
  <si>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</si>
  <si>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</si>
  <si>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</si>
  <si>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</si>
  <si>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</si>
  <si>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</si>
  <si>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</si>
  <si>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</si>
  <si>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</si>
  <si>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</si>
  <si>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</si>
  <si>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</si>
  <si>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</si>
  <si>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</si>
  <si>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</si>
  <si>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</si>
  <si>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</si>
  <si>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</si>
  <si>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</si>
  <si>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</si>
  <si>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</si>
  <si>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</si>
  <si>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</si>
  <si>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</si>
  <si>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</si>
  <si>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</si>
  <si>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</si>
  <si>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</si>
  <si>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</si>
  <si>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</si>
  <si>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</si>
  <si>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</si>
  <si>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</si>
  <si>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</si>
  <si>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</si>
  <si>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</si>
  <si>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</si>
  <si>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</si>
  <si>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</si>
  <si>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</si>
  <si>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</si>
  <si>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</si>
  <si>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</si>
  <si>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</si>
  <si>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</si>
  <si>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</si>
  <si>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</si>
  <si>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</si>
  <si>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</si>
  <si>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</si>
  <si>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</si>
  <si>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</si>
  <si>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</si>
  <si>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</si>
  <si>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</si>
  <si>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</si>
  <si>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</si>
  <si>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</si>
  <si>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</si>
  <si>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</si>
  <si>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</si>
  <si>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</si>
  <si>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</si>
  <si>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</si>
  <si>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</si>
  <si>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</si>
  <si>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</si>
  <si>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</si>
  <si>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</si>
  <si>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</si>
  <si>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</si>
  <si>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</si>
  <si>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</si>
  <si>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</si>
  <si>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</si>
  <si>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</si>
  <si>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</si>
  <si>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</si>
  <si>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</si>
  <si>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</si>
  <si>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</si>
  <si>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</si>
  <si>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</si>
  <si>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</si>
  <si>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</si>
  <si>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</si>
  <si>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</si>
  <si>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</si>
  <si>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</si>
  <si>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</si>
  <si>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</si>
  <si>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</si>
  <si>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</si>
  <si>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</si>
  <si>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</si>
  <si>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</si>
  <si>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</si>
  <si>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</si>
  <si>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</si>
  <si>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</si>
  <si>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</si>
  <si>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</si>
  <si>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</si>
  <si>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</si>
  <si>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</si>
  <si>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</si>
  <si>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</si>
  <si>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</si>
  <si>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</si>
  <si>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</si>
  <si>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</si>
  <si>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</si>
  <si>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</si>
  <si>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</si>
  <si>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</si>
  <si>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</si>
  <si>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</si>
  <si>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</si>
  <si>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</si>
  <si>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</si>
  <si>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</si>
  <si>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</si>
  <si>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</si>
  <si>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</si>
  <si>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</si>
  <si>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</si>
  <si>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</si>
  <si>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</si>
  <si>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</si>
  <si>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</si>
  <si>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</si>
  <si>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</si>
  <si>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</si>
  <si>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</si>
  <si>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</si>
  <si>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</si>
  <si>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</si>
  <si>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</si>
  <si>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</si>
  <si>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</si>
  <si>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</si>
  <si>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</si>
  <si>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</si>
  <si>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</si>
  <si>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</si>
  <si>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</si>
  <si>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</si>
  <si>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</si>
  <si>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</si>
  <si>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</si>
  <si>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</si>
  <si>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</si>
  <si>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</si>
  <si>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</si>
  <si>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</si>
  <si>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</si>
  <si>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</si>
  <si>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</si>
  <si>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</si>
  <si>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</si>
  <si>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</si>
  <si>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</si>
  <si>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</si>
  <si>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</si>
  <si>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</si>
  <si>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</si>
  <si>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</si>
  <si>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</si>
  <si>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</si>
  <si>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</si>
  <si>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</si>
  <si>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</si>
  <si>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</si>
  <si>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</si>
  <si>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</si>
  <si>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</si>
  <si>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</si>
  <si>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</si>
  <si>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</si>
  <si>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</si>
  <si>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</si>
  <si>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</si>
  <si>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</si>
  <si>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</si>
  <si>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</si>
  <si>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</si>
  <si>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</si>
  <si>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</si>
  <si>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</si>
  <si>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</si>
  <si>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</si>
  <si>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</si>
  <si>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</si>
  <si>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</si>
  <si>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</si>
  <si>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</si>
  <si>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</si>
  <si>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</si>
  <si>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</si>
  <si>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</si>
  <si>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</si>
  <si>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</si>
  <si>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</si>
  <si>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</si>
  <si>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</si>
  <si>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</si>
  <si>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</si>
  <si>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</si>
  <si>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</si>
  <si>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</si>
  <si>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</si>
  <si>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</si>
  <si>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</si>
  <si>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</si>
  <si>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</si>
  <si>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</si>
  <si>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</si>
  <si>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</si>
  <si>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</si>
  <si>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</si>
  <si>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</si>
  <si>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</si>
  <si>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</si>
  <si>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</si>
  <si>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</si>
  <si>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</si>
  <si>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</si>
  <si>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</si>
  <si>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</si>
  <si>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</si>
  <si>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</si>
  <si>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</si>
  <si>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</si>
  <si>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</si>
  <si>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</si>
  <si>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</si>
  <si>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</si>
  <si>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</si>
  <si>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</si>
  <si>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</si>
  <si>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</si>
  <si>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</si>
  <si>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</si>
  <si>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</si>
  <si>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</si>
  <si>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</si>
  <si>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</si>
  <si>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</si>
  <si>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</si>
  <si>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</si>
  <si>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</si>
  <si>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</si>
  <si>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</si>
  <si>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</si>
  <si>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</si>
  <si>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</si>
  <si>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</si>
  <si>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</si>
  <si>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</si>
  <si>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</si>
  <si>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</si>
  <si>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</si>
  <si>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</si>
  <si>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</si>
  <si>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</si>
  <si>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</si>
  <si>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</si>
  <si>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</si>
  <si>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</si>
  <si>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</si>
  <si>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</si>
  <si>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</si>
  <si>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</si>
  <si>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</si>
  <si>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</si>
  <si>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</si>
  <si>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</si>
  <si>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</si>
  <si>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</si>
  <si>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</si>
  <si>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</si>
  <si>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</si>
  <si>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</si>
  <si>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</si>
  <si>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</si>
  <si>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</si>
  <si>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</si>
  <si>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</si>
  <si>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</si>
  <si>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</si>
  <si>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</si>
  <si>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</si>
  <si>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</si>
  <si>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</si>
  <si>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</si>
  <si>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</si>
  <si>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</si>
  <si>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</si>
  <si>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</si>
  <si>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</si>
  <si>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</si>
  <si>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</si>
  <si>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</si>
  <si>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</si>
  <si>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</si>
  <si>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</si>
  <si>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</si>
  <si>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</si>
  <si>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</si>
  <si>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</si>
  <si>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</si>
  <si>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</si>
  <si>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</si>
  <si>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</si>
  <si>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</si>
  <si>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</si>
  <si>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</si>
  <si>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</si>
  <si>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</si>
  <si>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</si>
  <si>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</si>
  <si>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</si>
  <si>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</si>
  <si>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</si>
  <si>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</si>
  <si>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</si>
  <si>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</si>
  <si>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</si>
  <si>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</si>
  <si>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</si>
  <si>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</si>
  <si>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</si>
  <si>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</si>
  <si>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</si>
  <si>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</si>
  <si>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</si>
  <si>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</si>
  <si>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</si>
  <si>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</si>
  <si>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</si>
  <si>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</si>
  <si>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</si>
  <si>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</si>
  <si>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</si>
  <si>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</si>
  <si>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</si>
  <si>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</si>
  <si>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</si>
  <si>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</si>
  <si>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</si>
  <si>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</si>
  <si>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</si>
  <si>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</si>
  <si>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</si>
  <si>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</si>
  <si>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</si>
  <si>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</si>
  <si>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</si>
  <si>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</si>
  <si>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</si>
  <si>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</si>
  <si>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</si>
  <si>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</si>
  <si>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</si>
  <si>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</si>
  <si>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</si>
  <si>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</si>
  <si>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</si>
  <si>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</si>
  <si>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</si>
  <si>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</si>
  <si>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</si>
  <si>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</si>
  <si>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</si>
  <si>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</si>
  <si>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</si>
  <si>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</si>
  <si>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</si>
  <si>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</si>
  <si>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</si>
  <si>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</si>
  <si>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</si>
  <si>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</si>
  <si>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</si>
  <si>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</si>
  <si>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</si>
  <si>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</si>
  <si>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</si>
  <si>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</si>
  <si>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</si>
  <si>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</si>
  <si>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</si>
  <si>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</si>
  <si>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</si>
  <si>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</si>
  <si>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</si>
  <si>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</si>
  <si>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</si>
  <si>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</si>
  <si>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</si>
  <si>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</si>
  <si>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</si>
  <si>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</si>
  <si>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</si>
  <si>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</si>
  <si>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</si>
  <si>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</si>
  <si>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</si>
  <si>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</si>
  <si>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</si>
  <si>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</si>
  <si>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</si>
  <si>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</si>
  <si>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</si>
  <si>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</si>
  <si>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</si>
  <si>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</si>
  <si>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</si>
  <si>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</si>
  <si>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</si>
  <si>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</si>
  <si>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</si>
  <si>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</si>
  <si>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</si>
  <si>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</si>
  <si>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</si>
  <si>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</si>
  <si>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</si>
  <si>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</si>
  <si>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</si>
  <si>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</si>
  <si>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</si>
  <si>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</si>
  <si>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</si>
  <si>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</si>
  <si>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</si>
  <si>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</si>
  <si>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</si>
  <si>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</si>
  <si>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</si>
  <si>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</si>
  <si>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</si>
  <si>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</si>
  <si>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</si>
  <si>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</si>
  <si>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</si>
  <si>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</si>
  <si>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</si>
  <si>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</si>
  <si>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</si>
  <si>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</si>
  <si>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</si>
  <si>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</si>
  <si>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</si>
  <si>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</si>
  <si>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</si>
  <si>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</si>
  <si>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</si>
  <si>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</si>
  <si>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</si>
  <si>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</si>
  <si>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</si>
  <si>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</si>
  <si>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</si>
  <si>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</si>
  <si>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</si>
  <si>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</si>
  <si>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</si>
  <si>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</si>
  <si>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</si>
  <si>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</si>
  <si>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</si>
  <si>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</si>
  <si>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</si>
  <si>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</si>
  <si>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</si>
  <si>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</si>
  <si>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</si>
  <si>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</si>
  <si>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</si>
  <si>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</si>
  <si>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</si>
  <si>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</si>
  <si>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</si>
  <si>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</si>
  <si>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</si>
  <si>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</si>
  <si>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</si>
  <si>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</si>
  <si>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</si>
  <si>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</si>
  <si>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</si>
  <si>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</si>
  <si>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</si>
  <si>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</si>
  <si>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</si>
  <si>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</si>
  <si>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</si>
  <si>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</si>
  <si>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</si>
  <si>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</si>
  <si>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</si>
  <si>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</si>
  <si>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</si>
  <si>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</si>
  <si>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</si>
  <si>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</si>
  <si>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</si>
  <si>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</si>
  <si>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</si>
  <si>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</si>
  <si>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</si>
  <si>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</si>
  <si>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</si>
  <si>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</si>
  <si>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</si>
  <si>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</si>
  <si>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</si>
  <si>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</si>
  <si>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</si>
  <si>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</si>
  <si>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</si>
  <si>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</si>
  <si>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</si>
  <si>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</si>
  <si>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</si>
  <si>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</si>
  <si>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</si>
  <si>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</si>
  <si>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</si>
  <si>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</si>
  <si>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</si>
  <si>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</si>
  <si>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</si>
  <si>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</si>
  <si>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</si>
  <si>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</si>
  <si>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</si>
  <si>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</si>
  <si>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</si>
  <si>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</si>
  <si>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</si>
  <si>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</si>
  <si>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</si>
  <si>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</si>
  <si>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</si>
  <si>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</si>
  <si>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</si>
  <si>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</si>
  <si>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</si>
  <si>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</si>
  <si>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</si>
  <si>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</si>
  <si>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</si>
  <si>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</si>
  <si>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</si>
  <si>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</si>
  <si>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</si>
  <si>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</si>
  <si>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</si>
  <si>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</si>
  <si>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</si>
  <si>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</si>
  <si>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</si>
  <si>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</si>
  <si>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</si>
  <si>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</si>
  <si>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</si>
  <si>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</si>
  <si>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</si>
  <si>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</si>
  <si>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</si>
  <si>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</si>
  <si>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</si>
  <si>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</si>
  <si>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</si>
  <si>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</si>
  <si>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</si>
  <si>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</si>
  <si>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</si>
  <si>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</si>
  <si>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</si>
  <si>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</si>
  <si>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</si>
  <si>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</si>
  <si>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</si>
  <si>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</si>
  <si>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</si>
  <si>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</si>
  <si>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</si>
  <si>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</si>
  <si>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</si>
  <si>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</si>
  <si>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</si>
  <si>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</si>
  <si>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</si>
  <si>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</si>
  <si>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</si>
  <si>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</si>
  <si>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</si>
  <si>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</si>
  <si>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</si>
  <si>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</si>
  <si>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</si>
  <si>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</si>
  <si>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</si>
  <si>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</si>
  <si>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</si>
  <si>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</si>
  <si>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</si>
  <si>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</si>
  <si>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</si>
  <si>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</si>
  <si>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</si>
  <si>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</si>
  <si>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</si>
  <si>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</si>
  <si>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</si>
  <si>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</si>
  <si>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</si>
  <si>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</si>
  <si>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</si>
  <si>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</si>
  <si>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</si>
  <si>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</si>
  <si>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</si>
  <si>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</si>
  <si>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</si>
  <si>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</si>
  <si>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</si>
  <si>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</si>
  <si>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</si>
  <si>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</si>
  <si>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</si>
  <si>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</si>
  <si>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</si>
  <si>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</si>
  <si>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</si>
  <si>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</si>
  <si>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</si>
  <si>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</si>
  <si>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</si>
  <si>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</si>
  <si>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</si>
  <si>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</si>
  <si>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</si>
  <si>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</si>
  <si>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</si>
  <si>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</si>
  <si>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</si>
  <si>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</si>
  <si>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</si>
  <si>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</si>
  <si>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</si>
  <si>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</si>
  <si>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</si>
  <si>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</si>
  <si>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</si>
  <si>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</si>
  <si>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</si>
  <si>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</si>
  <si>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</si>
  <si>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</si>
  <si>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</si>
  <si>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</si>
  <si>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</si>
  <si>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</si>
  <si>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</si>
  <si>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</si>
  <si>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</si>
  <si>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</si>
  <si>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</si>
  <si>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</si>
  <si>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</si>
  <si>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</si>
  <si>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</si>
  <si>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</si>
  <si>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</si>
  <si>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</si>
  <si>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</si>
  <si>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</si>
  <si>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</si>
  <si>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</si>
  <si>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</si>
  <si>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</si>
  <si>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</si>
  <si>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</si>
  <si>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</si>
  <si>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</si>
  <si>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</si>
  <si>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</si>
  <si>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</si>
  <si>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</si>
  <si>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</si>
  <si>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</si>
  <si>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</si>
  <si>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</si>
  <si>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</si>
  <si>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</si>
  <si>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</si>
  <si>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</si>
  <si>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</si>
  <si>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</si>
  <si>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</si>
  <si>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</si>
  <si>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</si>
  <si>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</si>
  <si>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</si>
  <si>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</si>
  <si>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</si>
  <si>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</si>
  <si>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</si>
  <si>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</si>
  <si>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</si>
  <si>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</si>
  <si>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</si>
  <si>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</si>
  <si>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</si>
  <si>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</si>
  <si>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</si>
  <si>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</si>
  <si>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</si>
  <si>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</si>
  <si>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</si>
  <si>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</si>
  <si>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</si>
  <si>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</si>
  <si>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</si>
  <si>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</si>
  <si>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</si>
  <si>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</si>
  <si>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</si>
  <si>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</si>
  <si>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</si>
  <si>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</si>
  <si>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</si>
  <si>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</si>
  <si>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</si>
  <si>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</si>
  <si>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</si>
  <si>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</si>
  <si>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</si>
  <si>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</si>
  <si>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</si>
  <si>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</si>
  <si>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</si>
  <si>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</si>
  <si>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</si>
  <si>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</si>
  <si>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</si>
  <si>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</si>
  <si>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</si>
  <si>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</si>
  <si>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</si>
  <si>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</si>
  <si>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</si>
  <si>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</si>
  <si>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</si>
  <si>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</si>
  <si>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</si>
  <si>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</si>
  <si>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</si>
  <si>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</si>
  <si>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</si>
  <si>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</si>
  <si>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</si>
  <si>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</si>
  <si>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</si>
  <si>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</si>
  <si>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</si>
  <si>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</si>
  <si>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</si>
  <si>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</si>
  <si>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</si>
  <si>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</si>
  <si>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</si>
  <si>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</si>
  <si>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</si>
  <si>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</si>
  <si>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</si>
  <si>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</si>
  <si>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</si>
  <si>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</si>
  <si>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</si>
  <si>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</si>
  <si>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</si>
  <si>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</si>
  <si>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</si>
  <si>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</si>
  <si>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</si>
  <si>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</si>
  <si>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</si>
  <si>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</si>
  <si>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</si>
  <si>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</si>
  <si>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</si>
  <si>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</si>
  <si>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</si>
  <si>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</si>
  <si>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</si>
  <si>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</si>
  <si>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</si>
  <si>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</si>
  <si>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</si>
  <si>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</si>
  <si>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</si>
  <si>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</si>
  <si>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</si>
  <si>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</si>
  <si>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</si>
  <si>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</si>
  <si>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</si>
  <si>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</si>
  <si>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</si>
  <si>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</si>
  <si>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</si>
  <si>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</si>
  <si>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</si>
  <si>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</si>
  <si>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</si>
  <si>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</si>
  <si>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</si>
  <si>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</si>
  <si>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</si>
  <si>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</si>
  <si>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</si>
  <si>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</si>
  <si>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</si>
  <si>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</si>
  <si>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</si>
  <si>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</si>
  <si>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</si>
  <si>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</si>
  <si>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</si>
  <si>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</si>
  <si>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</si>
  <si>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</si>
  <si>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</si>
  <si>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</si>
  <si>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</si>
  <si>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</si>
  <si>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</si>
  <si>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</si>
  <si>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</si>
  <si>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</si>
  <si>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</si>
  <si>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</si>
  <si>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</si>
  <si>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</si>
  <si>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</si>
  <si>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</si>
  <si>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</si>
  <si>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</si>
  <si>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</si>
  <si>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</si>
  <si>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</si>
  <si>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</si>
  <si>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</si>
  <si>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</si>
  <si>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</si>
  <si>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</si>
  <si>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</si>
  <si>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</si>
  <si>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</si>
  <si>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</si>
  <si>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</si>
  <si>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</si>
  <si>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</si>
  <si>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</si>
  <si>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</si>
  <si>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</si>
  <si>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</si>
  <si>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</si>
  <si>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</si>
  <si>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</si>
  <si>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</si>
  <si>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</si>
  <si>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</si>
  <si>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</si>
  <si>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</si>
  <si>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</si>
  <si>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</si>
  <si>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</si>
  <si>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</si>
  <si>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</si>
  <si>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</si>
  <si>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</si>
  <si>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</si>
  <si>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</si>
  <si>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</si>
  <si>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</si>
  <si>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</si>
  <si>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</si>
  <si>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</si>
  <si>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</si>
  <si>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</si>
  <si>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</si>
  <si>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</si>
  <si>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</si>
  <si>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</si>
  <si>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</si>
  <si>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</si>
  <si>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</si>
  <si>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</si>
  <si>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</si>
  <si>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</si>
  <si>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</si>
  <si>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</si>
  <si>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</si>
  <si>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</si>
  <si>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</si>
  <si>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</si>
  <si>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</si>
  <si>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</si>
  <si>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</si>
  <si>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</si>
  <si>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</si>
  <si>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</si>
  <si>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</si>
  <si>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</si>
  <si>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</si>
  <si>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</si>
  <si>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</si>
  <si>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</si>
  <si>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</si>
  <si>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</si>
  <si>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</si>
  <si>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</si>
  <si>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</si>
  <si>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</si>
  <si>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</si>
  <si>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</si>
  <si>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</si>
  <si>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</si>
  <si>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</si>
  <si>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</si>
  <si>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</si>
  <si>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</si>
  <si>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</si>
  <si>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</si>
  <si>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</si>
  <si>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</si>
  <si>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</si>
  <si>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</si>
  <si>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</si>
  <si>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</si>
  <si>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</si>
  <si>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</si>
  <si>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</si>
  <si>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</si>
  <si>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</si>
  <si>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</si>
  <si>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</si>
  <si>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</si>
  <si>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</si>
  <si>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</si>
  <si>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</si>
  <si>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</si>
  <si>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</si>
  <si>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</si>
  <si>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</si>
  <si>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</si>
  <si>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</si>
  <si>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</si>
  <si>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</si>
  <si>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</si>
  <si>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</si>
  <si>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</si>
  <si>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</si>
  <si>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</si>
  <si>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</si>
  <si>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</si>
  <si>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</si>
  <si>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</si>
  <si>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</si>
  <si>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</si>
  <si>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</si>
  <si>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</si>
  <si>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</si>
  <si>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</si>
  <si>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</si>
  <si>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</si>
  <si>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</si>
  <si>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</si>
  <si>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</si>
  <si>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</si>
  <si>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</si>
  <si>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</si>
  <si>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</si>
  <si>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</si>
  <si>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</si>
  <si>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</si>
  <si>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</si>
  <si>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</si>
  <si>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</si>
  <si>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</si>
  <si>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</si>
  <si>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</si>
  <si>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</si>
  <si>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</si>
  <si>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</si>
  <si>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</si>
  <si>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</si>
  <si>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</si>
  <si>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</si>
  <si>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</si>
  <si>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</si>
  <si>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</si>
  <si>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</si>
  <si>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</si>
  <si>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</si>
  <si>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</si>
  <si>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</si>
  <si>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</si>
  <si>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</si>
  <si>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</si>
  <si>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</si>
  <si>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</si>
  <si>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</si>
  <si>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</si>
  <si>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</si>
  <si>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</si>
  <si>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</si>
  <si>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</si>
  <si>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</si>
  <si>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</si>
  <si>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</si>
  <si>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</si>
  <si>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</si>
  <si>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</si>
  <si>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</si>
  <si>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</si>
  <si>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</si>
  <si>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</si>
  <si>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</si>
  <si>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</si>
  <si>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</si>
  <si>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</si>
  <si>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</si>
  <si>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</si>
  <si>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</si>
  <si>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</si>
  <si>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</si>
  <si>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</si>
  <si>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</si>
  <si>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</si>
  <si>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</si>
  <si>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</si>
  <si>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</si>
  <si>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</si>
  <si>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</si>
  <si>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</si>
  <si>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</si>
  <si>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</si>
  <si>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</si>
  <si>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</si>
  <si>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</si>
  <si>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</si>
  <si>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</si>
  <si>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</si>
  <si>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</si>
  <si>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</si>
  <si>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</si>
  <si>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</si>
  <si>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</si>
  <si>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</si>
  <si>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</si>
  <si>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</si>
  <si>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</si>
  <si>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</si>
  <si>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</si>
  <si>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</si>
  <si>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</si>
  <si>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</si>
  <si>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</si>
  <si>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</si>
  <si>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</si>
  <si>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</si>
  <si>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</si>
  <si>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</si>
  <si>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</si>
  <si>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</si>
  <si>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</si>
  <si>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</si>
  <si>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</si>
  <si>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</si>
  <si>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</si>
  <si>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</si>
  <si>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</si>
  <si>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</si>
  <si>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</si>
  <si>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</si>
  <si>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</si>
  <si>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</si>
  <si>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</si>
  <si>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</si>
  <si>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</si>
  <si>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</si>
  <si>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</si>
  <si>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</si>
  <si>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</si>
  <si>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</si>
  <si>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</si>
  <si>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</si>
  <si>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</si>
  <si>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</si>
  <si>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</si>
  <si>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</si>
  <si>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</si>
  <si>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</si>
  <si>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</si>
  <si>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</si>
  <si>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</si>
  <si>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</si>
  <si>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</si>
  <si>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</si>
  <si>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</si>
  <si>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</si>
  <si>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</si>
  <si>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</si>
  <si>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</si>
  <si>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</si>
  <si>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</si>
  <si>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</si>
  <si>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</si>
  <si>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</si>
  <si>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</si>
  <si>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</si>
  <si>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</si>
  <si>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</si>
  <si>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</si>
  <si>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</si>
  <si>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</si>
  <si>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</si>
  <si>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</si>
  <si>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</si>
  <si>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</si>
  <si>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</si>
  <si>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</si>
  <si>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</si>
  <si>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</si>
  <si>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</si>
  <si>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</si>
  <si>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</si>
  <si>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</si>
  <si>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</si>
  <si>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</si>
  <si>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</si>
  <si>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</si>
  <si>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</si>
  <si>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</si>
  <si>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</si>
  <si>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</si>
  <si>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</si>
  <si>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</si>
  <si>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</si>
  <si>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</si>
  <si>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</si>
  <si>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</si>
  <si>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</si>
  <si>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</si>
  <si>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</si>
  <si>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</si>
  <si>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</si>
  <si>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</si>
  <si>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</si>
  <si>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</si>
  <si>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</si>
  <si>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</si>
  <si>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</si>
  <si>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</si>
  <si>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</si>
  <si>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</si>
  <si>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</si>
  <si>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</si>
  <si>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</si>
  <si>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</si>
  <si>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</si>
  <si>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</si>
  <si>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</si>
  <si>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</si>
  <si>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</si>
  <si>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</si>
  <si>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</si>
  <si>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</si>
  <si>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</si>
  <si>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</si>
  <si>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</si>
  <si>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</si>
  <si>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</si>
  <si>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</si>
  <si>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</si>
  <si>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</si>
  <si>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</si>
  <si>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</si>
  <si>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</si>
  <si>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</si>
  <si>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</si>
  <si>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</si>
  <si>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</si>
  <si>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</si>
  <si>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</si>
  <si>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</si>
  <si>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</si>
  <si>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</si>
  <si>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</si>
  <si>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</si>
  <si>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</si>
  <si>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</si>
  <si>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</si>
  <si>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</si>
  <si>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</si>
  <si>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</si>
  <si>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</si>
  <si>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</si>
  <si>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</si>
  <si>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</si>
  <si>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</si>
  <si>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</si>
  <si>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</si>
  <si>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</si>
  <si>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</si>
  <si>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</si>
  <si>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</si>
  <si>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</si>
  <si>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</si>
  <si>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</si>
  <si>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</si>
  <si>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</si>
  <si>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</si>
  <si>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</si>
  <si>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</si>
  <si>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</si>
  <si>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</si>
  <si>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</si>
  <si>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</si>
  <si>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</si>
  <si>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</si>
  <si>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</si>
  <si>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</si>
  <si>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</si>
  <si>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</si>
  <si>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</si>
  <si>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</si>
  <si>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</si>
  <si>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</si>
  <si>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</si>
  <si>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</si>
  <si>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</si>
  <si>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</si>
  <si>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</si>
  <si>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</si>
  <si>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</si>
  <si>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</si>
  <si>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</si>
  <si>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</si>
  <si>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</si>
  <si>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</si>
  <si>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</si>
  <si>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</si>
  <si>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</si>
  <si>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</si>
  <si>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</si>
  <si>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</si>
  <si>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</si>
  <si>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</si>
  <si>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</si>
  <si>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</si>
  <si>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</si>
  <si>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</si>
  <si>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</si>
  <si>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</si>
  <si>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</si>
  <si>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</si>
  <si>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</si>
  <si>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</si>
  <si>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</si>
  <si>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</si>
  <si>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</si>
  <si>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</si>
  <si>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</si>
  <si>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</si>
  <si>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</si>
  <si>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</si>
  <si>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</si>
  <si>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</si>
  <si>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</si>
  <si>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</si>
  <si>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</si>
  <si>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</si>
  <si>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</si>
  <si>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</si>
  <si>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</si>
  <si>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</si>
  <si>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</si>
  <si>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</si>
  <si>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</si>
  <si>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</si>
  <si>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</si>
  <si>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</si>
  <si>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</si>
  <si>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</si>
  <si>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</si>
  <si>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</si>
  <si>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</si>
  <si>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</si>
  <si>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</si>
  <si>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</si>
  <si>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</si>
  <si>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</si>
  <si>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</si>
  <si>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</si>
  <si>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</si>
  <si>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</si>
  <si>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</si>
  <si>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</si>
  <si>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</si>
  <si>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</si>
  <si>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</si>
  <si>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</si>
  <si>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</si>
  <si>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</si>
  <si>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</si>
  <si>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</si>
  <si>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</si>
  <si>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</si>
  <si>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</si>
  <si>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</si>
  <si>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</si>
  <si>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</si>
  <si>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</si>
  <si>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</si>
  <si>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</si>
  <si>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</si>
  <si>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</si>
  <si>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</si>
  <si>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</si>
  <si>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</si>
  <si>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</si>
  <si>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</si>
  <si>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</si>
  <si>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</si>
  <si>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</si>
  <si>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</si>
  <si>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</si>
  <si>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</si>
  <si>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</si>
  <si>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</si>
  <si>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</si>
  <si>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</si>
  <si>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</si>
  <si>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</si>
  <si>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</si>
  <si>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</si>
  <si>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</si>
  <si>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</si>
  <si>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</si>
  <si>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</si>
  <si>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</si>
  <si>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</si>
  <si>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</si>
  <si>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</si>
  <si>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</si>
  <si>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</si>
  <si>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</si>
  <si>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</si>
  <si>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</si>
  <si>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</si>
  <si>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</si>
  <si>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</si>
  <si>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</si>
  <si>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</si>
  <si>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</si>
  <si>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</si>
  <si>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</si>
  <si>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</si>
  <si>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</si>
  <si>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</si>
  <si>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</si>
  <si>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</si>
  <si>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</si>
  <si>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</si>
  <si>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</si>
  <si>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</si>
  <si>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</si>
  <si>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</si>
  <si>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</si>
  <si>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</si>
  <si>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</si>
  <si>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</si>
  <si>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</si>
  <si>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</si>
  <si>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</si>
  <si>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</si>
  <si>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</si>
  <si>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</si>
  <si>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</si>
  <si>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</si>
  <si>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</si>
  <si>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</si>
  <si>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</si>
  <si>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</si>
  <si>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</si>
  <si>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</si>
  <si>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</si>
  <si>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</si>
  <si>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</si>
  <si>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</si>
  <si>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</si>
  <si>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</si>
  <si>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</si>
  <si>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</si>
  <si>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</si>
  <si>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</si>
  <si>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</si>
  <si>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</si>
  <si>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</si>
  <si>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</si>
  <si>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</si>
  <si>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</si>
  <si>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</si>
  <si>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</si>
  <si>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</si>
  <si>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</si>
  <si>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</si>
  <si>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</si>
  <si>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</si>
  <si>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</si>
  <si>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</si>
  <si>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</si>
  <si>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</si>
  <si>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</si>
  <si>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</si>
  <si>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</si>
  <si>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</si>
  <si>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</si>
  <si>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</si>
  <si>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</si>
  <si>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</si>
  <si>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</si>
  <si>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</si>
  <si>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</si>
  <si>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</si>
  <si>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</si>
  <si>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</si>
  <si>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</si>
  <si>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</si>
  <si>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</si>
  <si>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</si>
  <si>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</si>
  <si>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</si>
  <si>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</si>
  <si>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</si>
  <si>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</si>
  <si>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</si>
  <si>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</si>
  <si>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</si>
  <si>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</si>
  <si>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</si>
  <si>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</si>
  <si>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</si>
  <si>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</si>
  <si>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</si>
  <si>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</si>
  <si>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</si>
  <si>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</si>
  <si>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</si>
  <si>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</si>
  <si>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</si>
  <si>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</si>
  <si>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</si>
  <si>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</si>
  <si>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</si>
  <si>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</si>
  <si>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</si>
  <si>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</si>
  <si>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</si>
  <si>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</si>
  <si>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</si>
  <si>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</si>
  <si>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</si>
  <si>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</si>
  <si>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</si>
  <si>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</si>
  <si>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</si>
  <si>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</si>
  <si>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</si>
  <si>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</si>
  <si>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</si>
  <si>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</si>
  <si>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</si>
  <si>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</si>
  <si>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</si>
  <si>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</si>
  <si>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</si>
  <si>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</si>
  <si>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</si>
  <si>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</si>
  <si>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</si>
  <si>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</si>
  <si>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</si>
  <si>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</si>
  <si>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</si>
  <si>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</si>
  <si>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</si>
  <si>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</si>
  <si>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</si>
  <si>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</si>
  <si>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</si>
  <si>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</si>
  <si>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</si>
  <si>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</si>
  <si>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</si>
  <si>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</si>
  <si>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</si>
  <si>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</si>
  <si>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</si>
  <si>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</si>
  <si>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</si>
  <si>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</si>
  <si>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</si>
  <si>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</si>
  <si>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</si>
  <si>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</si>
  <si>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</si>
  <si>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</si>
  <si>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</si>
  <si>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</si>
  <si>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</si>
  <si>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</si>
  <si>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</si>
  <si>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</si>
  <si>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</si>
  <si>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</si>
  <si>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</si>
  <si>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</si>
  <si>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</si>
  <si>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</si>
  <si>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</si>
  <si>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</si>
  <si>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</si>
  <si>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</si>
  <si>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</si>
  <si>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</si>
  <si>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</si>
  <si>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</si>
  <si>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</si>
  <si>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</si>
  <si>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</si>
  <si>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</si>
  <si>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</si>
  <si>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</si>
  <si>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</si>
  <si>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</si>
  <si>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</si>
  <si>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</si>
  <si>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</si>
  <si>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</si>
  <si>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</si>
  <si>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</si>
  <si>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</si>
  <si>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</si>
  <si>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</si>
  <si>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</si>
  <si>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</si>
  <si>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</si>
  <si>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</si>
  <si>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</si>
  <si>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</si>
  <si>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</si>
  <si>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</si>
  <si>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</si>
  <si>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</si>
  <si>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</si>
  <si>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</si>
  <si>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</si>
  <si>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</si>
  <si>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</si>
  <si>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</si>
  <si>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</si>
  <si>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</si>
  <si>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</si>
  <si>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</si>
  <si>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</si>
  <si>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</si>
  <si>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</si>
  <si>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</si>
  <si>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</si>
  <si>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</si>
  <si>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</si>
  <si>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</si>
  <si>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</si>
  <si>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</si>
  <si>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</si>
  <si>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</si>
  <si>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</si>
  <si>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</si>
  <si>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</si>
  <si>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</si>
  <si>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</si>
  <si>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</si>
  <si>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</si>
  <si>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</si>
  <si>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</si>
  <si>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</si>
  <si>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</si>
  <si>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</si>
  <si>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</si>
  <si>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</si>
  <si>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</si>
  <si>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</si>
  <si>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</si>
  <si>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</si>
  <si>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</si>
  <si>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</si>
  <si>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</si>
  <si>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</si>
  <si>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</si>
  <si>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</si>
  <si>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</si>
  <si>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</si>
  <si>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</si>
  <si>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</si>
  <si>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</si>
  <si>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</si>
  <si>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</si>
  <si>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</si>
  <si>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</si>
  <si>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</si>
  <si>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</si>
  <si>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</si>
  <si>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</si>
  <si>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</si>
  <si>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</si>
  <si>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</si>
  <si>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</si>
  <si>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</si>
  <si>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</si>
  <si>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</si>
  <si>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</si>
  <si>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</si>
  <si>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</si>
  <si>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</si>
  <si>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</si>
  <si>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</si>
  <si>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</si>
  <si>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</si>
  <si>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</si>
  <si>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</si>
  <si>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</si>
  <si>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</si>
  <si>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</si>
  <si>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</si>
  <si>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</si>
  <si>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</si>
  <si>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</si>
  <si>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</si>
  <si>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</si>
  <si>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</si>
  <si>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</si>
  <si>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</si>
  <si>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</si>
  <si>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</si>
  <si>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</si>
  <si>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</si>
  <si>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</si>
  <si>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</si>
  <si>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</si>
  <si>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</si>
  <si>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</si>
  <si>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</si>
  <si>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</si>
  <si>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</si>
  <si>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</si>
  <si>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</si>
  <si>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</si>
  <si>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</si>
  <si>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</si>
  <si>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</si>
  <si>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</si>
  <si>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</si>
  <si>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</si>
  <si>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</si>
  <si>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</si>
  <si>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</si>
  <si>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</si>
  <si>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</si>
  <si>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</si>
  <si>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</si>
  <si>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</si>
  <si>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</si>
  <si>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</si>
  <si>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</si>
  <si>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</si>
  <si>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</si>
  <si>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</si>
  <si>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</si>
  <si>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</si>
  <si>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</si>
  <si>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</si>
  <si>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</si>
  <si>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</si>
  <si>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</si>
  <si>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</si>
  <si>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</si>
  <si>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</si>
  <si>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</si>
  <si>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</si>
  <si>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</si>
  <si>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</si>
  <si>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</si>
  <si>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</si>
  <si>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</si>
  <si>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</si>
  <si>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</si>
  <si>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</si>
  <si>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</si>
  <si>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</si>
  <si>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</si>
  <si>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</si>
  <si>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</si>
  <si>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</si>
  <si>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</si>
  <si>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</si>
  <si>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</si>
  <si>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</si>
  <si>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</si>
  <si>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</si>
  <si>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</si>
  <si>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</si>
  <si>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</si>
  <si>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</si>
  <si>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</si>
  <si>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</si>
  <si>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</si>
  <si>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</si>
  <si>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</si>
  <si>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</si>
  <si>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</si>
  <si>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</si>
  <si>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</si>
  <si>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</si>
  <si>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</si>
  <si>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</si>
  <si>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</si>
  <si>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</si>
  <si>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</si>
  <si>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</si>
  <si>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</si>
  <si>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</si>
  <si>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</si>
  <si>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</si>
  <si>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</si>
  <si>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</si>
  <si>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</si>
  <si>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</si>
  <si>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</si>
  <si>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</si>
  <si>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</si>
  <si>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</si>
  <si>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</si>
  <si>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</si>
  <si>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</si>
  <si>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</si>
  <si>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</si>
  <si>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</si>
  <si>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</si>
  <si>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</si>
  <si>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</si>
  <si>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</si>
  <si>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</si>
  <si>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</si>
  <si>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</si>
  <si>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</si>
  <si>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</si>
  <si>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</si>
  <si>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</si>
  <si>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</si>
  <si>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</si>
  <si>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</si>
  <si>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</si>
  <si>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</si>
  <si>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</si>
  <si>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</si>
  <si>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</si>
  <si>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</si>
  <si>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</si>
  <si>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</si>
  <si>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</si>
  <si>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</si>
  <si>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</si>
  <si>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</si>
  <si>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</si>
  <si>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</si>
  <si>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</si>
  <si>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</si>
  <si>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</si>
  <si>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</si>
  <si>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</si>
  <si>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</si>
  <si>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</si>
  <si>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</si>
  <si>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</si>
  <si>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</si>
  <si>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</si>
  <si>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</si>
  <si>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</si>
  <si>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</si>
  <si>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</si>
  <si>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</si>
  <si>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</si>
  <si>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</si>
  <si>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</si>
  <si>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</si>
  <si>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</si>
  <si>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</si>
  <si>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</si>
  <si>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</si>
  <si>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</si>
  <si>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</si>
  <si>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</si>
  <si>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</si>
  <si>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</si>
  <si>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</si>
  <si>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</si>
  <si>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</si>
  <si>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</si>
  <si>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</si>
  <si>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</si>
  <si>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</si>
  <si>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</si>
  <si>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</si>
  <si>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</si>
  <si>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</si>
  <si>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</si>
  <si>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</si>
  <si>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</si>
  <si>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</si>
  <si>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</si>
  <si>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</si>
  <si>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</si>
  <si>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</si>
  <si>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</si>
  <si>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</si>
  <si>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</si>
  <si>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</si>
  <si>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</si>
  <si>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</si>
  <si>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</si>
  <si>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</si>
  <si>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</si>
  <si>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</si>
  <si>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</si>
  <si>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</si>
  <si>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</si>
  <si>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</si>
  <si>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</si>
  <si>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</si>
  <si>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</si>
  <si>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</si>
  <si>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</si>
  <si>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</si>
  <si>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</si>
  <si>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</si>
  <si>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</si>
  <si>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</si>
  <si>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</si>
  <si>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</si>
  <si>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</si>
  <si>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</si>
  <si>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</si>
  <si>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</si>
  <si>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</si>
  <si>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</si>
  <si>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</si>
  <si>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</si>
  <si>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</si>
  <si>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</si>
  <si>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</si>
  <si>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</si>
  <si>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</si>
  <si>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</si>
  <si>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</si>
  <si>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</si>
  <si>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</si>
  <si>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</si>
  <si>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</si>
  <si>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</si>
  <si>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</si>
  <si>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</si>
  <si>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</si>
  <si>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</si>
  <si>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</si>
  <si>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</si>
  <si>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</si>
  <si>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</si>
  <si>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</si>
  <si>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</si>
  <si>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</si>
  <si>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</si>
  <si>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</si>
  <si>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</si>
  <si>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</si>
  <si>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</si>
  <si>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</si>
  <si>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</si>
  <si>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</si>
  <si>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</si>
  <si>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</si>
  <si>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</si>
  <si>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</si>
  <si>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</si>
  <si>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</si>
  <si>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</si>
  <si>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</si>
  <si>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</si>
  <si>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</si>
  <si>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</si>
  <si>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</si>
  <si>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</si>
  <si>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</si>
  <si>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</si>
  <si>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</si>
  <si>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</si>
  <si>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</si>
  <si>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</si>
  <si>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</si>
  <si>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</si>
  <si>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</si>
  <si>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</si>
  <si>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</si>
  <si>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</si>
  <si>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</si>
  <si>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</si>
  <si>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</si>
  <si>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</si>
  <si>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</si>
  <si>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</si>
  <si>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</si>
  <si>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</si>
  <si>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</si>
  <si>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</si>
  <si>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</si>
  <si>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</si>
  <si>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</si>
  <si>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</si>
  <si>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</si>
  <si>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</si>
  <si>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</si>
  <si>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</si>
  <si>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</si>
  <si>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</si>
  <si>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</si>
  <si>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</si>
  <si>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</si>
  <si>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</si>
  <si>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</si>
  <si>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</si>
  <si>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</si>
  <si>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</si>
  <si>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</si>
  <si>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</si>
  <si>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</si>
  <si>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</si>
  <si>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</si>
  <si>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</si>
  <si>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</si>
  <si>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</si>
  <si>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</si>
  <si>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</si>
  <si>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</si>
  <si>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</si>
  <si>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</si>
  <si>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</si>
  <si>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</si>
  <si>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</si>
  <si>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</si>
  <si>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</si>
  <si>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</si>
  <si>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</si>
  <si>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</si>
  <si>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</si>
  <si>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</si>
  <si>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</si>
  <si>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</si>
  <si>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</si>
  <si>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</si>
  <si>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</si>
  <si>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</si>
  <si>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</si>
  <si>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</si>
  <si>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</si>
  <si>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</si>
  <si>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</si>
  <si>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</si>
  <si>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</si>
  <si>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</si>
  <si>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</si>
  <si>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</si>
  <si>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</si>
  <si>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</si>
  <si>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</si>
  <si>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</si>
  <si>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</si>
  <si>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</si>
  <si>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</si>
  <si>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</si>
  <si>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</si>
  <si>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</si>
  <si>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</si>
  <si>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</si>
  <si>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</si>
  <si>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</si>
  <si>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</si>
  <si>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</si>
  <si>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</si>
  <si>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</si>
  <si>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</si>
  <si>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</si>
  <si>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</si>
  <si>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</si>
  <si>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</si>
  <si>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</si>
  <si>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</si>
  <si>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</si>
  <si>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</si>
  <si>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</si>
  <si>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</si>
  <si>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</si>
  <si>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</si>
  <si>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</si>
  <si>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</si>
  <si>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</si>
  <si>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</si>
  <si>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</si>
  <si>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</si>
  <si>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</si>
  <si>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</si>
  <si>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</si>
  <si>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</si>
  <si>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</si>
  <si>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</si>
  <si>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</si>
  <si>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</si>
  <si>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</si>
  <si>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</si>
  <si>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</si>
  <si>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</si>
  <si>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</si>
  <si>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</si>
  <si>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</si>
  <si>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</si>
  <si>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</si>
  <si>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</si>
  <si>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</si>
  <si>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</si>
  <si>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</si>
  <si>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</si>
  <si>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</si>
  <si>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</si>
  <si>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</si>
  <si>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</si>
  <si>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</si>
  <si>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</si>
  <si>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</si>
  <si>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</si>
  <si>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</si>
  <si>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</si>
  <si>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</si>
  <si>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</si>
  <si>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</si>
  <si>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</si>
  <si>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</si>
  <si>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</si>
  <si>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</si>
  <si>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</si>
  <si>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</si>
  <si>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</si>
  <si>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</si>
  <si>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</si>
  <si>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</si>
  <si>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</si>
  <si>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</si>
  <si>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</si>
  <si>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</si>
  <si>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</si>
  <si>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</si>
  <si>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</si>
  <si>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</si>
  <si>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</si>
  <si>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</si>
  <si>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</si>
  <si>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</si>
  <si>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</si>
  <si>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</si>
  <si>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</si>
  <si>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</si>
  <si>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</si>
  <si>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</si>
  <si>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</si>
  <si>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</si>
  <si>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</si>
  <si>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</si>
  <si>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</si>
  <si>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</si>
  <si>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</si>
  <si>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</si>
  <si>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</si>
  <si>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</si>
  <si>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</si>
  <si>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</si>
  <si>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</si>
  <si>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</si>
  <si>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</si>
  <si>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</si>
  <si>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</si>
  <si>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</si>
  <si>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</si>
  <si>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</si>
  <si>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</si>
  <si>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</si>
  <si>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</si>
  <si>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</si>
  <si>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</si>
  <si>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</si>
  <si>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</si>
  <si>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</si>
  <si>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</si>
  <si>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</si>
  <si>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</si>
  <si>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</si>
  <si>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</si>
  <si>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</si>
  <si>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</si>
  <si>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</si>
  <si>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</si>
  <si>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</si>
  <si>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</si>
  <si>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</si>
  <si>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</si>
  <si>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</si>
  <si>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</si>
  <si>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</si>
  <si>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</si>
  <si>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</si>
  <si>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</si>
  <si>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</si>
  <si>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</si>
  <si>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</si>
  <si>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</si>
  <si>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</si>
  <si>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</si>
  <si>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</si>
  <si>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</si>
  <si>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</si>
  <si>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</si>
  <si>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</si>
  <si>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</si>
  <si>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</si>
  <si>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</si>
  <si>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</si>
  <si>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</si>
  <si>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</si>
  <si>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</si>
  <si>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</si>
  <si>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</si>
  <si>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</si>
  <si>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</si>
  <si>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</si>
  <si>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</si>
  <si>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</si>
  <si>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</si>
  <si>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</si>
  <si>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</si>
  <si>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</si>
  <si>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</si>
  <si>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</si>
  <si>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</si>
  <si>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</si>
  <si>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</si>
  <si>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</si>
  <si>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</si>
  <si>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</si>
  <si>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</si>
  <si>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</si>
  <si>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</si>
  <si>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</si>
  <si>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</si>
  <si>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</si>
  <si>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</si>
  <si>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</si>
  <si>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</si>
  <si>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</si>
  <si>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</si>
  <si>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</si>
  <si>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</si>
  <si>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</si>
  <si>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</si>
  <si>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</si>
  <si>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</si>
  <si>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</si>
  <si>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</si>
  <si>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</si>
  <si>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</si>
  <si>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</si>
  <si>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</si>
  <si>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</si>
  <si>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</si>
  <si>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</si>
  <si>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</si>
  <si>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</si>
  <si>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</si>
  <si>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</si>
  <si>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</si>
  <si>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</si>
  <si>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</si>
  <si>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</si>
  <si>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</si>
  <si>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</si>
  <si>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</si>
  <si>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</si>
  <si>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</si>
  <si>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</si>
  <si>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</si>
  <si>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</si>
  <si>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</si>
  <si>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</si>
  <si>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</si>
  <si>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</si>
  <si>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</si>
  <si>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</si>
  <si>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</si>
  <si>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</si>
  <si>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</si>
  <si>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</si>
  <si>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</si>
  <si>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</si>
  <si>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</si>
  <si>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</si>
  <si>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</si>
  <si>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</si>
  <si>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</si>
  <si>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</si>
  <si>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</si>
  <si>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</si>
  <si>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</si>
  <si>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</si>
  <si>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</si>
  <si>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</si>
  <si>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</si>
  <si>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</si>
  <si>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</si>
  <si>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</si>
  <si>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</si>
  <si>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</si>
  <si>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</si>
  <si>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</si>
  <si>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</si>
  <si>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</si>
  <si>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</si>
  <si>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</si>
  <si>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</si>
  <si>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</si>
  <si>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</si>
  <si>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</si>
  <si>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</si>
  <si>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</si>
  <si>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</si>
  <si>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</si>
  <si>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</si>
  <si>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</si>
  <si>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</si>
  <si>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</si>
  <si>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</si>
  <si>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</si>
  <si>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</si>
  <si>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</si>
  <si>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</si>
  <si>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</si>
  <si>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</si>
  <si>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</si>
  <si>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</si>
  <si>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</si>
  <si>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</si>
  <si>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</si>
  <si>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</si>
  <si>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</si>
  <si>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</si>
  <si>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</si>
  <si>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</si>
  <si>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</si>
  <si>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</si>
  <si>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</si>
  <si>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</si>
  <si>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</si>
  <si>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</si>
  <si>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</si>
  <si>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</si>
  <si>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</si>
  <si>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</si>
  <si>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</si>
  <si>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</si>
  <si>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</si>
  <si>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</si>
  <si>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</si>
  <si>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</si>
  <si>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</si>
  <si>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</si>
  <si>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</si>
  <si>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</si>
  <si>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</si>
  <si>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</si>
  <si>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</si>
  <si>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</si>
  <si>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</si>
  <si>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</si>
  <si>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</si>
  <si>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</si>
  <si>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</si>
  <si>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</si>
  <si>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</si>
  <si>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</si>
  <si>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</si>
  <si>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</si>
  <si>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</si>
  <si>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</si>
  <si>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</si>
  <si>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</si>
  <si>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</si>
  <si>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</si>
  <si>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</si>
  <si>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</si>
  <si>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</si>
  <si>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</si>
  <si>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</si>
  <si>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</si>
  <si>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</si>
  <si>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</si>
  <si>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</si>
  <si>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</si>
  <si>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</si>
  <si>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</si>
  <si>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</si>
  <si>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</si>
  <si>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</si>
  <si>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</si>
  <si>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</si>
  <si>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</si>
  <si>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</si>
  <si>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</si>
  <si>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</si>
  <si>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</si>
  <si>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</si>
  <si>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</si>
  <si>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</si>
  <si>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</si>
  <si>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</si>
  <si>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</si>
  <si>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</si>
  <si>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</si>
  <si>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</si>
  <si>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</si>
  <si>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</si>
  <si>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</si>
  <si>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</si>
  <si>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</si>
  <si>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</si>
  <si>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</si>
  <si>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</si>
  <si>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</si>
  <si>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</si>
  <si>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</si>
  <si>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</si>
  <si>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</si>
  <si>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</si>
  <si>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</si>
  <si>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</si>
  <si>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</si>
  <si>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</si>
  <si>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</si>
  <si>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</si>
  <si>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</si>
  <si>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</si>
  <si>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</si>
  <si>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</si>
  <si>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</si>
  <si>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</si>
  <si>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</si>
  <si>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</si>
  <si>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</si>
  <si>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</si>
  <si>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</si>
  <si>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</si>
  <si>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</si>
  <si>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</si>
  <si>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</si>
  <si>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</si>
  <si>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</si>
  <si>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</si>
  <si>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</si>
  <si>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</si>
  <si>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</si>
  <si>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</si>
  <si>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</si>
  <si>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</si>
  <si>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</si>
  <si>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</si>
  <si>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</si>
  <si>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</si>
  <si>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</si>
  <si>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</si>
  <si>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</si>
  <si>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</si>
  <si>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</si>
  <si>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</si>
  <si>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</si>
  <si>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</si>
  <si>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</si>
  <si>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</si>
  <si>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</si>
  <si>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</si>
  <si>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</si>
  <si>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</si>
  <si>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</si>
  <si>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</si>
  <si>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</si>
  <si>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</si>
  <si>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</si>
  <si>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</si>
  <si>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</si>
  <si>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</si>
  <si>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</si>
  <si>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</si>
  <si>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</si>
  <si>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</si>
  <si>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</si>
  <si>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</si>
  <si>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</si>
  <si>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</si>
  <si>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</si>
  <si>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</si>
  <si>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</si>
  <si>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</si>
  <si>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</si>
  <si>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</si>
  <si>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</si>
  <si>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</si>
  <si>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</si>
  <si>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</si>
  <si>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</si>
  <si>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</si>
  <si>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</si>
  <si>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</si>
  <si>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</si>
  <si>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</si>
  <si>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</si>
  <si>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</si>
  <si>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</si>
  <si>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</si>
  <si>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</si>
  <si>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</si>
  <si>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</si>
  <si>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</si>
  <si>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</si>
  <si>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</si>
  <si>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</si>
  <si>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</si>
  <si>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</si>
  <si>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</si>
  <si>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</si>
  <si>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</si>
  <si>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</si>
  <si>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</si>
  <si>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</si>
  <si>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</si>
  <si>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</si>
  <si>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</si>
  <si>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</si>
  <si>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</si>
  <si>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</si>
  <si>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</si>
  <si>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</si>
  <si>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</si>
  <si>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</si>
  <si>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</si>
  <si>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</si>
  <si>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</si>
  <si>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</si>
  <si>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</si>
  <si>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</si>
  <si>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</si>
  <si>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</si>
  <si>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</si>
  <si>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</si>
  <si>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</si>
  <si>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</si>
  <si>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</si>
  <si>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</si>
  <si>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</si>
  <si>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</si>
  <si>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</si>
  <si>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</si>
  <si>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</si>
  <si>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</si>
  <si>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</si>
  <si>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</si>
  <si>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</si>
  <si>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</si>
  <si>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</si>
  <si>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</si>
  <si>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</si>
  <si>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</si>
  <si>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</si>
  <si>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</si>
  <si>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</si>
  <si>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</si>
  <si>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</si>
  <si>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</si>
  <si>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</si>
  <si>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</si>
  <si>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</si>
  <si>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</si>
  <si>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</si>
  <si>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</si>
  <si>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</si>
  <si>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</si>
  <si>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</si>
  <si>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</si>
  <si>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</si>
  <si>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</si>
  <si>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</si>
  <si>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</si>
  <si>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</si>
  <si>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</si>
  <si>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</si>
  <si>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</si>
  <si>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</si>
  <si>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</si>
  <si>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</si>
  <si>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</si>
  <si>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</si>
  <si>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</si>
  <si>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</si>
  <si>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</si>
  <si>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</si>
  <si>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</si>
  <si>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</si>
  <si>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</si>
  <si>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</si>
  <si>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</si>
  <si>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</si>
  <si>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</si>
  <si>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</si>
  <si>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</si>
  <si>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</si>
  <si>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</si>
  <si>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</si>
  <si>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</si>
  <si>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</si>
  <si>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</si>
  <si>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</si>
  <si>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</si>
  <si>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</si>
  <si>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</si>
  <si>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</si>
  <si>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</si>
  <si>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</si>
  <si>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</si>
  <si>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</si>
  <si>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</si>
  <si>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</si>
  <si>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</si>
  <si>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</si>
  <si>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</si>
  <si>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</si>
  <si>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</si>
  <si>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</si>
  <si>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</si>
  <si>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</si>
  <si>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</si>
  <si>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</si>
  <si>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</si>
  <si>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</si>
  <si>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</si>
  <si>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</si>
  <si>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</si>
  <si>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</si>
  <si>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</si>
  <si>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</si>
  <si>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</si>
  <si>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</si>
  <si>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</si>
  <si>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</si>
  <si>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</si>
  <si>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</si>
  <si>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</si>
  <si>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</si>
  <si>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</si>
  <si>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</si>
  <si>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</si>
  <si>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</si>
  <si>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</si>
  <si>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</si>
  <si>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</si>
  <si>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</si>
  <si>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</si>
  <si>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</si>
  <si>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</si>
  <si>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</si>
  <si>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</si>
  <si>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</si>
  <si>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</si>
  <si>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</si>
  <si>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</si>
  <si>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</si>
  <si>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</si>
  <si>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</si>
  <si>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</si>
  <si>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</si>
  <si>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</si>
  <si>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</si>
  <si>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</si>
  <si>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</si>
  <si>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</si>
  <si>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</si>
  <si>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</si>
  <si>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</si>
  <si>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</si>
  <si>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</si>
  <si>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</si>
  <si>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</si>
  <si>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</si>
  <si>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</si>
  <si>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</si>
  <si>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</si>
  <si>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</si>
  <si>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</si>
  <si>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</si>
  <si>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</si>
  <si>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</si>
  <si>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</si>
  <si>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</si>
  <si>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</si>
  <si>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</si>
  <si>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</si>
  <si>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</si>
  <si>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</si>
  <si>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</si>
  <si>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</si>
  <si>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</si>
  <si>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</si>
  <si>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</si>
  <si>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</si>
  <si>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</si>
  <si>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</si>
  <si>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</si>
  <si>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</si>
  <si>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</si>
  <si>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</si>
  <si>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</si>
  <si>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</si>
  <si>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</si>
  <si>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</si>
  <si>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</si>
  <si>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</si>
  <si>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</si>
  <si>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</si>
  <si>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</si>
  <si>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</si>
  <si>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</si>
  <si>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</si>
  <si>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</si>
  <si>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</si>
  <si>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</si>
  <si>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</si>
  <si>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</si>
  <si>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</si>
  <si>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</si>
  <si>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</si>
  <si>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</si>
  <si>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</si>
  <si>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</si>
  <si>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</si>
  <si>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</si>
  <si>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</si>
  <si>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</si>
  <si>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</si>
  <si>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</si>
  <si>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</si>
  <si>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</si>
  <si>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</si>
  <si>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</si>
  <si>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</si>
  <si>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</si>
  <si>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</si>
  <si>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</si>
  <si>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</si>
  <si>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</si>
  <si>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</si>
  <si>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</si>
  <si>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</si>
  <si>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</si>
  <si>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</si>
  <si>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</si>
  <si>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</si>
  <si>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</si>
  <si>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</si>
  <si>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</si>
  <si>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</si>
  <si>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</si>
  <si>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</si>
  <si>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</si>
  <si>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</si>
  <si>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</si>
  <si>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</si>
  <si>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</si>
  <si>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</si>
  <si>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</si>
  <si>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</si>
  <si>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</si>
  <si>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</si>
  <si>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</si>
  <si>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</si>
  <si>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</si>
  <si>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</si>
  <si>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</si>
  <si>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</si>
  <si>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</si>
  <si>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</si>
  <si>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</si>
  <si>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</si>
  <si>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</si>
  <si>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</si>
  <si>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</si>
  <si>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</si>
  <si>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</si>
  <si>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</si>
  <si>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</si>
  <si>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</si>
  <si>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</si>
  <si>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</si>
  <si>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</si>
  <si>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</si>
  <si>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</si>
  <si>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</si>
  <si>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</si>
  <si>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</si>
  <si>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</si>
  <si>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</si>
  <si>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</si>
  <si>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</si>
  <si>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</si>
  <si>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</si>
  <si>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</si>
  <si>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</si>
  <si>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</si>
  <si>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</si>
  <si>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</si>
  <si>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</si>
  <si>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</si>
  <si>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</si>
  <si>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</si>
  <si>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</si>
  <si>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</si>
  <si>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</si>
  <si>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</si>
  <si>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</si>
  <si>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</si>
  <si>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</si>
  <si>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</si>
  <si>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</si>
  <si>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</si>
  <si>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</si>
  <si>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</si>
  <si>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</si>
  <si>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</si>
  <si>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</si>
  <si>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</si>
  <si>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</si>
  <si>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</si>
  <si>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</si>
  <si>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</si>
  <si>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</si>
  <si>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</si>
  <si>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</si>
  <si>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</si>
  <si>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</si>
  <si>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</si>
  <si>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</si>
  <si>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</si>
  <si>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</si>
  <si>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</si>
  <si>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</si>
  <si>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</si>
  <si>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</si>
  <si>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</si>
  <si>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</si>
  <si>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</si>
  <si>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</si>
  <si>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</si>
  <si>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</si>
  <si>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</si>
  <si>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</si>
  <si>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</si>
  <si>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</si>
  <si>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</si>
  <si>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</si>
  <si>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</si>
  <si>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</si>
  <si>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</si>
  <si>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</si>
  <si>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</si>
  <si>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</si>
  <si>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</si>
  <si>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</si>
  <si>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</si>
  <si>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</si>
  <si>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</si>
  <si>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</si>
  <si>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</si>
  <si>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</si>
  <si>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</si>
  <si>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</si>
  <si>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</si>
  <si>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</si>
  <si>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</si>
  <si>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</si>
  <si>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</si>
  <si>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</si>
  <si>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</si>
  <si>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</si>
  <si>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</si>
  <si>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</si>
  <si>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</si>
  <si>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</si>
  <si>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</si>
  <si>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</si>
  <si>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</si>
  <si>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</si>
  <si>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</si>
  <si>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</si>
  <si>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</si>
  <si>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</si>
  <si>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</si>
  <si>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</si>
  <si>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</si>
  <si>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</si>
  <si>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</si>
  <si>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</si>
  <si>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</si>
  <si>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</si>
  <si>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</si>
  <si>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</si>
  <si>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</si>
  <si>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</si>
  <si>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</si>
  <si>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</si>
  <si>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</si>
  <si>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</si>
  <si>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</si>
  <si>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</si>
  <si>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</si>
  <si>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</si>
  <si>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</si>
  <si>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</si>
  <si>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</si>
  <si>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</si>
  <si>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</si>
  <si>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</si>
  <si>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</si>
  <si>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</si>
  <si>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</si>
  <si>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</si>
  <si>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</si>
  <si>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</si>
  <si>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</si>
  <si>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</si>
  <si>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</si>
  <si>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</si>
  <si>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</si>
  <si>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</si>
  <si>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</si>
  <si>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</si>
  <si>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</si>
  <si>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</si>
  <si>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</si>
  <si>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</si>
  <si>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</si>
  <si>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</si>
  <si>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</si>
  <si>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</si>
  <si>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</si>
  <si>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</si>
  <si>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</si>
  <si>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</si>
  <si>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</si>
  <si>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</si>
  <si>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</si>
  <si>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</si>
  <si>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</si>
  <si>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</si>
  <si>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</si>
  <si>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</si>
  <si>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</si>
  <si>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</si>
  <si>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</si>
  <si>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</si>
  <si>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</si>
  <si>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</si>
  <si>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</si>
  <si>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</si>
  <si>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</si>
  <si>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</si>
  <si>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</si>
  <si>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</si>
  <si>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</si>
  <si>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</si>
  <si>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</si>
  <si>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</si>
  <si>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</si>
  <si>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</si>
  <si>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</si>
  <si>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</si>
  <si>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</si>
  <si>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</si>
  <si>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</si>
  <si>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</si>
  <si>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</si>
  <si>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</si>
  <si>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</si>
  <si>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</si>
  <si>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</si>
  <si>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</si>
  <si>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</si>
  <si>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</si>
  <si>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</si>
  <si>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</si>
  <si>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</si>
  <si>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</si>
  <si>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</si>
  <si>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</si>
  <si>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</si>
  <si>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</si>
  <si>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</si>
  <si>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</si>
  <si>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</si>
  <si>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</si>
  <si>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</si>
  <si>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</si>
  <si>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</si>
  <si>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</si>
  <si>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</si>
  <si>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</si>
  <si>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</si>
  <si>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</si>
  <si>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</si>
  <si>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</si>
  <si>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</si>
  <si>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</si>
  <si>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</si>
  <si>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</si>
  <si>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</si>
  <si>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</si>
  <si>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</si>
  <si>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</si>
  <si>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</si>
  <si>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</si>
  <si>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</si>
  <si>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</si>
  <si>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</si>
  <si>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</si>
  <si>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</si>
  <si>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</si>
  <si>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</si>
  <si>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</si>
  <si>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</si>
  <si>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</si>
  <si>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</si>
  <si>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</si>
  <si>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</si>
  <si>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</si>
  <si>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</si>
  <si>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</si>
  <si>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</si>
  <si>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</si>
  <si>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</si>
  <si>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</si>
  <si>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</si>
  <si>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</si>
  <si>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</si>
  <si>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</si>
  <si>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</si>
  <si>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</si>
  <si>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</si>
  <si>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</si>
  <si>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</si>
  <si>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</si>
  <si>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</si>
  <si>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</si>
  <si>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</si>
  <si>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</si>
  <si>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</si>
  <si>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</si>
  <si>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</si>
  <si>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</si>
  <si>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</si>
  <si>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</si>
  <si>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</si>
  <si>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</si>
  <si>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</si>
  <si>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</si>
  <si>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</si>
  <si>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</si>
  <si>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</si>
  <si>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</si>
  <si>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</si>
  <si>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</si>
  <si>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</si>
  <si>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</si>
  <si>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</si>
  <si>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</si>
  <si>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</si>
  <si>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</si>
  <si>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</si>
  <si>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</si>
  <si>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</si>
  <si>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</si>
  <si>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</si>
  <si>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</si>
  <si>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</si>
  <si>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</si>
  <si>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</si>
  <si>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</si>
  <si>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</si>
  <si>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</si>
  <si>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</si>
  <si>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</si>
  <si>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</si>
  <si>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</si>
  <si>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</si>
  <si>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</si>
  <si>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</si>
  <si>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</si>
  <si>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</si>
  <si>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</si>
  <si>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</si>
  <si>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</si>
  <si>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</si>
  <si>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</si>
  <si>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</si>
  <si>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</si>
  <si>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</si>
  <si>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</si>
  <si>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</si>
  <si>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</si>
  <si>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</si>
  <si>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</si>
  <si>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</si>
  <si>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</si>
  <si>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</si>
  <si>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</si>
  <si>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</si>
  <si>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</si>
  <si>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</si>
  <si>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</si>
  <si>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</si>
  <si>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</si>
  <si>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</si>
  <si>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</si>
  <si>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</si>
  <si>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</si>
  <si>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</si>
  <si>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</si>
  <si>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</si>
  <si>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</si>
  <si>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</si>
  <si>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</si>
  <si>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</si>
  <si>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</si>
  <si>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</si>
  <si>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</si>
  <si>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</si>
  <si>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</si>
  <si>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</si>
  <si>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</si>
  <si>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</si>
  <si>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</si>
  <si>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</si>
  <si>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</si>
  <si>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</si>
  <si>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</si>
  <si>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</si>
  <si>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</si>
  <si>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</si>
  <si>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</si>
  <si>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</si>
  <si>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</si>
  <si>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</si>
  <si>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</si>
  <si>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</si>
  <si>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</si>
  <si>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</si>
  <si>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</si>
  <si>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</si>
  <si>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</si>
  <si>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</si>
  <si>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</si>
  <si>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</si>
  <si>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</si>
  <si>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</si>
  <si>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</si>
  <si>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</si>
  <si>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</si>
  <si>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</si>
  <si>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</si>
  <si>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</si>
  <si>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</si>
  <si>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</si>
  <si>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</si>
  <si>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</si>
  <si>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</si>
  <si>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</si>
  <si>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</si>
  <si>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</si>
  <si>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</si>
  <si>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</si>
  <si>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</si>
  <si>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</si>
  <si>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</si>
  <si>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</si>
  <si>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</si>
  <si>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</si>
  <si>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</si>
  <si>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</si>
  <si>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</si>
  <si>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</si>
  <si>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</si>
  <si>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</si>
  <si>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</si>
  <si>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</si>
  <si>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</si>
  <si>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</si>
  <si>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</si>
  <si>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</si>
  <si>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</si>
  <si>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</si>
  <si>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</si>
  <si>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</si>
  <si>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</si>
  <si>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</si>
  <si>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</si>
  <si>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</si>
  <si>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</si>
  <si>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</si>
  <si>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</si>
  <si>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</si>
  <si>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</si>
  <si>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</si>
  <si>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</si>
  <si>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</si>
  <si>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</si>
  <si>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</si>
  <si>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</si>
  <si>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</si>
  <si>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</si>
  <si>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</si>
  <si>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</si>
  <si>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</si>
  <si>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</si>
  <si>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</si>
  <si>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</si>
  <si>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</si>
  <si>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</si>
  <si>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</si>
  <si>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</si>
  <si>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</si>
  <si>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</si>
  <si>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</si>
  <si>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</si>
  <si>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</si>
  <si>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</si>
  <si>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</si>
  <si>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</si>
  <si>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</si>
  <si>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</si>
  <si>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</si>
  <si>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</si>
  <si>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</si>
  <si>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</si>
  <si>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</si>
  <si>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</si>
  <si>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</si>
  <si>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</si>
  <si>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</si>
  <si>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</si>
  <si>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</si>
  <si>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</si>
  <si>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</si>
  <si>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</si>
  <si>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</si>
  <si>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</si>
  <si>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</si>
  <si>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</si>
  <si>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</si>
  <si>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</si>
  <si>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</si>
  <si>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</si>
  <si>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</si>
  <si>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</si>
  <si>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</si>
  <si>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</si>
  <si>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</si>
  <si>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</si>
  <si>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</si>
  <si>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</si>
  <si>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</si>
  <si>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</si>
  <si>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</si>
  <si>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</si>
  <si>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</si>
  <si>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</si>
  <si>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</si>
  <si>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</si>
  <si>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</si>
  <si>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</si>
  <si>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</si>
  <si>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</si>
  <si>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</si>
  <si>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</si>
  <si>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</si>
  <si>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</si>
  <si>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</si>
  <si>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</si>
  <si>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</si>
  <si>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</si>
  <si>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</si>
  <si>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</si>
  <si>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</si>
  <si>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</si>
  <si>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</si>
  <si>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</si>
  <si>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</si>
  <si>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</si>
  <si>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</si>
  <si>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</si>
  <si>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</si>
  <si>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</si>
  <si>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</si>
  <si>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</si>
  <si>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</si>
  <si>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</si>
  <si>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</si>
  <si>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</si>
  <si>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</si>
  <si>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</si>
  <si>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</si>
  <si>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</si>
  <si>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</si>
  <si>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</si>
  <si>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</si>
  <si>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</si>
  <si>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</si>
  <si>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</si>
  <si>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</si>
  <si>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</si>
  <si>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</si>
  <si>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</si>
  <si>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</si>
  <si>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</si>
  <si>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</si>
  <si>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</si>
  <si>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</si>
  <si>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</si>
  <si>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</si>
  <si>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</si>
  <si>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</si>
  <si>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</si>
  <si>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</si>
  <si>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</si>
  <si>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</si>
  <si>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</si>
  <si>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</si>
  <si>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</si>
  <si>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</si>
  <si>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</si>
  <si>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</si>
  <si>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</si>
  <si>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</si>
  <si>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</si>
  <si>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</si>
  <si>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</si>
  <si>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</si>
  <si>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</si>
  <si>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</si>
  <si>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</si>
  <si>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</si>
  <si>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</si>
  <si>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</si>
  <si>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</si>
  <si>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</si>
  <si>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</si>
  <si>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</si>
  <si>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</si>
  <si>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</si>
  <si>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</si>
  <si>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</si>
  <si>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</si>
  <si>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</si>
  <si>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</si>
  <si>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</si>
  <si>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</si>
  <si>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</si>
  <si>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</si>
  <si>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</si>
  <si>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</si>
  <si>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</si>
  <si>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</si>
  <si>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</si>
  <si>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</si>
  <si>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</si>
  <si>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</si>
  <si>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</si>
  <si>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</si>
  <si>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</si>
  <si>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</si>
  <si>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</si>
  <si>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</si>
  <si>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</si>
  <si>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</si>
  <si>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</si>
  <si>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</si>
  <si>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</si>
  <si>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</si>
  <si>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</si>
  <si>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</si>
  <si>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</si>
  <si>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</si>
  <si>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</si>
  <si>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</si>
  <si>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</si>
  <si>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</si>
  <si>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</si>
  <si>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</si>
  <si>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</si>
  <si>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</si>
  <si>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</si>
  <si>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</si>
  <si>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</si>
  <si>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</si>
  <si>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</si>
  <si>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</si>
  <si>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</si>
  <si>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</si>
  <si>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</si>
  <si>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</si>
  <si>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</si>
  <si>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</si>
  <si>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</si>
  <si>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</si>
  <si>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</si>
  <si>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</si>
  <si>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</si>
  <si>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</si>
  <si>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</si>
  <si>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</si>
  <si>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</si>
  <si>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</si>
  <si>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</si>
  <si>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</si>
  <si>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</si>
  <si>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</si>
  <si>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</si>
  <si>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</si>
  <si>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</si>
  <si>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</si>
  <si>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</si>
  <si>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</si>
  <si>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</si>
  <si>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</si>
  <si>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</si>
  <si>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</si>
  <si>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</si>
  <si>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</si>
  <si>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</si>
  <si>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</si>
  <si>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</si>
  <si>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</si>
  <si>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</si>
  <si>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</si>
  <si>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</si>
  <si>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</si>
  <si>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</si>
  <si>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</si>
  <si>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</si>
  <si>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</si>
  <si>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</si>
  <si>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</si>
  <si>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</si>
  <si>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</si>
  <si>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</si>
  <si>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</si>
  <si>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</si>
  <si>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</si>
  <si>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</si>
  <si>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</si>
  <si>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</si>
  <si>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</si>
  <si>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</si>
  <si>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</si>
  <si>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</si>
  <si>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</si>
  <si>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</si>
  <si>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</si>
  <si>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</si>
  <si>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</si>
  <si>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</si>
  <si>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</si>
  <si>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</si>
  <si>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</si>
  <si>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</si>
  <si>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</si>
  <si>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</si>
  <si>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</si>
  <si>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</si>
  <si>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</si>
  <si>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</si>
  <si>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</si>
  <si>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</si>
  <si>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</si>
  <si>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</si>
  <si>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</si>
  <si>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</si>
  <si>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</si>
  <si>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</si>
  <si>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</si>
  <si>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</si>
  <si>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</si>
  <si>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</si>
  <si>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</si>
  <si>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</si>
  <si>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</si>
  <si>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</si>
  <si>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</si>
  <si>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</si>
  <si>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</si>
  <si>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</si>
  <si>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</si>
  <si>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</si>
  <si>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</si>
  <si>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</si>
  <si>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</si>
  <si>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</si>
  <si>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</si>
  <si>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</si>
  <si>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</si>
  <si>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</si>
  <si>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</si>
  <si>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</si>
  <si>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</si>
  <si>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</si>
  <si>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</si>
  <si>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</si>
  <si>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</si>
  <si>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</si>
  <si>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</si>
  <si>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</si>
  <si>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</si>
  <si>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</si>
  <si>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</si>
  <si>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</si>
  <si>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</si>
  <si>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</si>
  <si>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</si>
  <si>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</si>
  <si>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</si>
  <si>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</si>
  <si>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</si>
  <si>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</si>
  <si>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</si>
  <si>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</si>
  <si>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</si>
  <si>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</si>
  <si>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</si>
  <si>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</si>
  <si>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</si>
  <si>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</si>
  <si>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</si>
  <si>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</si>
  <si>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</si>
  <si>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</si>
  <si>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</si>
  <si>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</si>
  <si>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</si>
  <si>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</si>
  <si>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</si>
  <si>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</si>
  <si>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</si>
  <si>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</si>
  <si>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</si>
  <si>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</si>
  <si>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</si>
  <si>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</si>
  <si>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</si>
  <si>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</si>
  <si>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</si>
  <si>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</si>
  <si>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</si>
  <si>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</si>
  <si>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</si>
  <si>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</si>
  <si>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</si>
  <si>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</si>
  <si>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</si>
  <si>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</si>
  <si>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</si>
  <si>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</si>
  <si>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</si>
  <si>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</si>
  <si>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</si>
  <si>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</si>
  <si>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</si>
  <si>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</si>
  <si>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</si>
  <si>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</si>
  <si>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</si>
  <si>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</si>
  <si>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</si>
  <si>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</si>
  <si>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</si>
  <si>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</si>
  <si>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</si>
  <si>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</si>
  <si>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</si>
  <si>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</si>
  <si>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</si>
  <si>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</si>
  <si>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</si>
  <si>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</si>
  <si>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</si>
  <si>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</si>
  <si>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</si>
  <si>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</si>
  <si>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</si>
  <si>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</si>
  <si>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</si>
  <si>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</si>
  <si>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</si>
  <si>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</si>
  <si>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</si>
  <si>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</si>
  <si>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</si>
  <si>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</si>
  <si>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</si>
  <si>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</si>
  <si>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</si>
  <si>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</si>
  <si>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</si>
  <si>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</si>
  <si>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</si>
  <si>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</si>
  <si>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</si>
  <si>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</si>
  <si>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</si>
  <si>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</si>
  <si>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</si>
  <si>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</si>
  <si>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</si>
  <si>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</si>
  <si>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</si>
  <si>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</si>
  <si>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</si>
  <si>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</si>
  <si>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</si>
  <si>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</si>
  <si>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</si>
  <si>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</si>
  <si>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</si>
  <si>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</si>
  <si>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</si>
  <si>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</si>
  <si>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</si>
  <si>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</si>
  <si>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</si>
  <si>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</si>
  <si>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</si>
  <si>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</si>
  <si>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</si>
  <si>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</si>
  <si>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</si>
  <si>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</si>
  <si>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</si>
  <si>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</si>
  <si>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</si>
  <si>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</si>
  <si>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</si>
  <si>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</si>
  <si>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</si>
  <si>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</si>
  <si>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</si>
  <si>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</si>
  <si>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</si>
  <si>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</si>
  <si>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</si>
  <si>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</si>
  <si>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</si>
  <si>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</si>
  <si>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</si>
  <si>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</si>
  <si>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</si>
  <si>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</si>
  <si>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</si>
  <si>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</si>
  <si>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</si>
  <si>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</si>
  <si>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</si>
  <si>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</si>
  <si>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</si>
  <si>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</si>
  <si>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</si>
  <si>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</si>
  <si>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</si>
  <si>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</si>
  <si>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</si>
  <si>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</si>
  <si>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</si>
  <si>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</si>
  <si>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</si>
  <si>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</si>
  <si>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</si>
  <si>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</si>
  <si>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</si>
  <si>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</si>
  <si>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</si>
  <si>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</si>
  <si>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</si>
  <si>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</si>
  <si>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</si>
  <si>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</si>
  <si>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</si>
  <si>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</si>
  <si>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</si>
  <si>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</si>
  <si>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</si>
  <si>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</si>
  <si>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</si>
  <si>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</si>
  <si>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</si>
  <si>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</si>
  <si>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</si>
  <si>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</si>
  <si>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</si>
  <si>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</si>
  <si>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</si>
  <si>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</si>
  <si>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</si>
  <si>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</si>
  <si>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</si>
  <si>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</si>
  <si>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</si>
  <si>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</si>
  <si>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</si>
  <si>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</si>
  <si>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</si>
  <si>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</si>
  <si>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</si>
  <si>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</si>
  <si>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</si>
  <si>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</si>
  <si>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</si>
  <si>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</si>
  <si>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</si>
  <si>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</si>
  <si>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</si>
  <si>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</si>
  <si>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</si>
  <si>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</si>
  <si>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</si>
  <si>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</si>
  <si>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</si>
  <si>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</si>
  <si>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</si>
  <si>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</si>
  <si>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</si>
  <si>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</si>
  <si>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</si>
  <si>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</si>
  <si>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</si>
  <si>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</si>
  <si>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</si>
  <si>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</si>
  <si>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</si>
  <si>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</si>
  <si>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</si>
  <si>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</si>
  <si>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</si>
  <si>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</si>
  <si>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</si>
  <si>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</si>
  <si>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</si>
  <si>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</si>
  <si>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</si>
  <si>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</si>
  <si>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</si>
  <si>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</si>
  <si>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</si>
  <si>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</si>
  <si>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</si>
  <si>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</si>
  <si>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</si>
  <si>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</si>
  <si>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</si>
  <si>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</si>
  <si>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</si>
  <si>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</si>
  <si>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</si>
  <si>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</si>
  <si>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</si>
  <si>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</si>
  <si>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</si>
  <si>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</si>
  <si>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</si>
  <si>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</si>
  <si>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</si>
  <si>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</si>
  <si>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</si>
  <si>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</si>
  <si>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</si>
  <si>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</si>
  <si>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</si>
  <si>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</si>
  <si>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</si>
  <si>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</si>
  <si>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</si>
  <si>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</si>
  <si>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</si>
  <si>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</si>
  <si>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</si>
  <si>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</si>
  <si>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</si>
  <si>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</si>
  <si>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</si>
  <si>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</si>
  <si>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</si>
  <si>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</si>
  <si>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</si>
  <si>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</si>
  <si>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</si>
  <si>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</si>
  <si>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</si>
  <si>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</si>
  <si>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</si>
  <si>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</si>
  <si>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</si>
  <si>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</si>
  <si>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</si>
  <si>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</si>
  <si>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</si>
  <si>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</si>
  <si>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</si>
  <si>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</si>
  <si>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</si>
  <si>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</si>
  <si>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</si>
  <si>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</si>
  <si>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</si>
  <si>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</si>
  <si>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</si>
  <si>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</si>
  <si>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</si>
  <si>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</si>
  <si>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</si>
  <si>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</si>
  <si>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</si>
  <si>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</si>
  <si>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</si>
  <si>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</si>
  <si>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</si>
  <si>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</si>
  <si>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</si>
  <si>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</si>
  <si>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</si>
  <si>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</si>
  <si>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</si>
  <si>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</si>
  <si>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</si>
  <si>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</si>
  <si>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</si>
  <si>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</si>
  <si>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</si>
  <si>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</si>
  <si>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</si>
  <si>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</si>
  <si>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</si>
  <si>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</si>
  <si>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</si>
  <si>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</si>
  <si>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</si>
  <si>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</si>
  <si>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</si>
  <si>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</si>
  <si>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</si>
  <si>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</si>
  <si>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</si>
  <si>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</si>
  <si>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</si>
  <si>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</si>
  <si>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</si>
  <si>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</si>
  <si>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</si>
  <si>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</si>
  <si>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</si>
  <si>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</si>
  <si>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</si>
  <si>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</si>
  <si>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</si>
  <si>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</si>
  <si>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</si>
  <si>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</si>
  <si>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</si>
  <si>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</si>
  <si>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</si>
  <si>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</si>
  <si>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</si>
  <si>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</si>
  <si>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</si>
  <si>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</si>
  <si>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</si>
  <si>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</si>
  <si>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</si>
  <si>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</si>
  <si>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</si>
  <si>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</si>
  <si>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</si>
  <si>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</si>
  <si>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</si>
  <si>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</si>
  <si>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</si>
  <si>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</si>
  <si>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</si>
  <si>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</si>
  <si>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</si>
  <si>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</si>
  <si>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</si>
  <si>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</si>
  <si>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</si>
  <si>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</si>
  <si>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</si>
  <si>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</si>
  <si>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</si>
  <si>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</si>
  <si>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</si>
  <si>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</si>
  <si>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</si>
  <si>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</si>
  <si>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</si>
  <si>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</si>
  <si>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</si>
  <si>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</si>
  <si>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</si>
  <si>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</si>
  <si>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</si>
  <si>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</si>
  <si>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</si>
  <si>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</si>
  <si>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</si>
  <si>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</si>
  <si>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</si>
  <si>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</si>
  <si>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</si>
  <si>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</si>
  <si>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</si>
  <si>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</si>
  <si>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</si>
  <si>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</si>
  <si>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</si>
  <si>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</si>
  <si>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</si>
  <si>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</si>
  <si>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</si>
  <si>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</si>
  <si>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</si>
  <si>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</si>
  <si>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</si>
  <si>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</si>
  <si>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</si>
  <si>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</si>
  <si>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</si>
  <si>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</si>
  <si>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</si>
  <si>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</si>
  <si>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</si>
  <si>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</si>
  <si>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</si>
  <si>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</si>
  <si>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</si>
  <si>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</si>
  <si>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</si>
  <si>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</si>
  <si>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</si>
  <si>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</si>
  <si>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</si>
  <si>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</si>
  <si>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</si>
  <si>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</si>
  <si>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</si>
  <si>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</si>
  <si>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</si>
  <si>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</si>
  <si>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</si>
  <si>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</si>
  <si>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</si>
  <si>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</si>
  <si>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</si>
  <si>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</si>
  <si>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</si>
  <si>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</si>
  <si>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</si>
  <si>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</si>
  <si>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</si>
  <si>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</si>
  <si>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</si>
  <si>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</si>
  <si>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</si>
  <si>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</si>
  <si>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</si>
  <si>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</si>
  <si>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</si>
  <si>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</si>
  <si>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</si>
  <si>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</si>
  <si>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</si>
  <si>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</si>
  <si>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</si>
  <si>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</si>
  <si>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</si>
  <si>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</si>
  <si>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</si>
  <si>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</si>
  <si>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</si>
  <si>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</si>
  <si>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</si>
  <si>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</si>
  <si>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</si>
  <si>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</si>
  <si>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</si>
  <si>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</si>
  <si>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</si>
  <si>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</si>
  <si>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</si>
  <si>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</si>
  <si>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</si>
  <si>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</si>
  <si>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</si>
  <si>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</si>
  <si>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</si>
  <si>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</si>
  <si>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</si>
  <si>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</si>
  <si>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</si>
  <si>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</si>
  <si>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</si>
  <si>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</si>
  <si>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</si>
  <si>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</si>
  <si>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</si>
  <si>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</si>
  <si>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</si>
  <si>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</si>
  <si>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</si>
  <si>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</si>
  <si>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</si>
  <si>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</si>
  <si>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</si>
  <si>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</si>
  <si>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</si>
  <si>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</si>
  <si>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</si>
  <si>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</si>
  <si>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</si>
  <si>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</si>
  <si>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</si>
  <si>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</si>
  <si>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</si>
  <si>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</si>
  <si>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</si>
  <si>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</si>
  <si>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</si>
  <si>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</si>
  <si>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</si>
  <si>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</si>
  <si>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</si>
  <si>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</si>
  <si>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</si>
  <si>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</si>
  <si>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</si>
  <si>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</si>
  <si>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</si>
  <si>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</si>
  <si>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</si>
  <si>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</si>
  <si>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</si>
  <si>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</si>
  <si>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</si>
  <si>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</si>
  <si>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</si>
  <si>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</si>
  <si>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</si>
  <si>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</si>
  <si>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</si>
  <si>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</si>
  <si>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</si>
  <si>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</si>
  <si>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</si>
  <si>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</si>
  <si>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</si>
  <si>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</si>
  <si>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</si>
  <si>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</si>
  <si>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</si>
  <si>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</si>
  <si>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</si>
  <si>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</si>
  <si>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</si>
  <si>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</si>
  <si>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</si>
  <si>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</si>
  <si>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</si>
  <si>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</si>
  <si>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</si>
  <si>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</si>
  <si>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</si>
  <si>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</si>
  <si>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</si>
  <si>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</si>
  <si>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</si>
  <si>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</si>
  <si>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</si>
  <si>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</si>
  <si>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</si>
  <si>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</si>
  <si>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</si>
  <si>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</si>
  <si>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</si>
  <si>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</si>
  <si>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</si>
  <si>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</si>
  <si>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</si>
  <si>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</si>
  <si>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</si>
  <si>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</si>
  <si>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</si>
  <si>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</si>
  <si>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</si>
  <si>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</si>
  <si>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</si>
  <si>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</si>
  <si>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</si>
  <si>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</si>
  <si>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</si>
  <si>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</si>
  <si>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</si>
  <si>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</si>
  <si>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</si>
  <si>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</si>
  <si>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</si>
  <si>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</si>
  <si>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</si>
  <si>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</si>
  <si>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</si>
  <si>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</si>
  <si>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</si>
  <si>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</si>
  <si>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</si>
  <si>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</si>
  <si>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</si>
  <si>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</si>
  <si>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</si>
  <si>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</si>
  <si>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</si>
  <si>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</si>
  <si>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</si>
  <si>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</si>
  <si>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</si>
  <si>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</si>
  <si>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</si>
  <si>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</si>
  <si>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</si>
  <si>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</si>
  <si>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</si>
  <si>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</si>
  <si>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</si>
  <si>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</si>
  <si>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</si>
  <si>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</si>
  <si>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</si>
  <si>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</si>
  <si>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</si>
  <si>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</si>
  <si>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</si>
  <si>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</si>
  <si>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</si>
  <si>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</si>
  <si>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</si>
  <si>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</si>
  <si>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</si>
  <si>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</si>
  <si>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</si>
  <si>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</si>
  <si>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</si>
  <si>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</si>
  <si>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</si>
  <si>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</si>
  <si>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</si>
  <si>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</si>
  <si>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</si>
  <si>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</si>
  <si>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</si>
  <si>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</si>
  <si>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</si>
  <si>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</si>
  <si>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</si>
  <si>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</si>
  <si>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</si>
  <si>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</si>
  <si>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</si>
  <si>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</si>
  <si>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</si>
  <si>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</si>
  <si>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</si>
  <si>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</si>
  <si>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</si>
  <si>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</si>
  <si>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</si>
  <si>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</si>
  <si>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</si>
  <si>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</si>
  <si>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</si>
  <si>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</si>
  <si>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</si>
  <si>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</si>
  <si>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</si>
  <si>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</si>
  <si>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</si>
  <si>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</si>
  <si>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</si>
  <si>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</si>
  <si>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</si>
  <si>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</si>
  <si>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</si>
  <si>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</si>
  <si>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</si>
  <si>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</si>
  <si>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</si>
  <si>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</si>
  <si>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</si>
  <si>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</si>
  <si>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</si>
  <si>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</si>
  <si>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</si>
  <si>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</si>
  <si>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</si>
  <si>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</si>
  <si>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</si>
  <si>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</si>
  <si>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</si>
  <si>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</si>
  <si>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</si>
  <si>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</si>
  <si>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</si>
  <si>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</si>
  <si>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</si>
  <si>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</si>
  <si>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</si>
  <si>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</si>
  <si>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</si>
  <si>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</si>
  <si>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</si>
  <si>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</si>
  <si>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</si>
  <si>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</si>
  <si>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</si>
  <si>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</si>
  <si>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</si>
  <si>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</si>
  <si>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</si>
  <si>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</si>
  <si>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</si>
  <si>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</si>
  <si>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</si>
  <si>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</si>
  <si>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</si>
  <si>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</si>
  <si>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</si>
  <si>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</si>
  <si>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</si>
  <si>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</si>
  <si>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</si>
  <si>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</si>
  <si>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</si>
  <si>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</si>
  <si>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</si>
  <si>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</si>
  <si>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</si>
  <si>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</si>
  <si>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</si>
  <si>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</si>
  <si>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</si>
  <si>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</si>
  <si>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</si>
  <si>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</si>
  <si>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</si>
  <si>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</si>
  <si>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</si>
  <si>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</si>
  <si>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</si>
  <si>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</si>
  <si>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</si>
  <si>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</si>
  <si>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</si>
  <si>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</si>
  <si>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</si>
  <si>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</si>
  <si>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</si>
  <si>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</si>
  <si>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</si>
  <si>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</si>
  <si>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</si>
  <si>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</si>
  <si>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</si>
  <si>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</si>
  <si>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</si>
  <si>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</si>
  <si>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</si>
  <si>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</si>
  <si>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</si>
  <si>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</si>
  <si>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</si>
  <si>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</si>
  <si>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</si>
  <si>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</si>
  <si>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</si>
  <si>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</si>
  <si>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</si>
  <si>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</si>
  <si>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</si>
  <si>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</si>
  <si>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</si>
  <si>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</si>
  <si>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</si>
  <si>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</si>
  <si>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</si>
  <si>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</si>
  <si>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</si>
  <si>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</si>
  <si>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</si>
  <si>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</si>
  <si>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</si>
  <si>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</si>
  <si>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</si>
  <si>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</si>
  <si>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</si>
  <si>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</si>
  <si>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</si>
  <si>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</si>
  <si>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</si>
  <si>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</si>
  <si>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</si>
  <si>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</si>
  <si>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</si>
  <si>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</si>
  <si>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</si>
  <si>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</si>
  <si>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</si>
  <si>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</si>
  <si>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</si>
  <si>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</si>
  <si>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</si>
  <si>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</si>
  <si>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</si>
  <si>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</si>
  <si>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</si>
  <si>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</si>
  <si>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</si>
  <si>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</si>
  <si>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</si>
  <si>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</si>
  <si>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</si>
  <si>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</si>
  <si>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</si>
  <si>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</si>
  <si>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</si>
  <si>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</si>
  <si>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</si>
  <si>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</si>
  <si>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</si>
  <si>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</si>
  <si>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</si>
  <si>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</si>
  <si>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</si>
  <si>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</si>
  <si>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</si>
  <si>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</si>
  <si>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</si>
  <si>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</si>
  <si>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</si>
  <si>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</si>
  <si>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</si>
  <si>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</si>
  <si>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</si>
  <si>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</si>
  <si>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</si>
  <si>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</si>
  <si>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</si>
  <si>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</si>
  <si>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</si>
  <si>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</si>
  <si>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</si>
  <si>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</si>
  <si>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</si>
  <si>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</si>
  <si>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</si>
  <si>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</si>
  <si>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</si>
  <si>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</si>
  <si>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</si>
  <si>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</si>
  <si>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</si>
  <si>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</si>
  <si>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</si>
  <si>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</si>
  <si>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</si>
  <si>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</si>
  <si>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</si>
  <si>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</si>
  <si>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</si>
  <si>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</si>
  <si>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</si>
  <si>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</si>
  <si>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</si>
  <si>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</si>
  <si>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</si>
  <si>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</si>
  <si>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</si>
  <si>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</si>
  <si>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</si>
  <si>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</si>
  <si>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</si>
  <si>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</si>
  <si>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</si>
  <si>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</si>
  <si>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</si>
  <si>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</si>
  <si>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</si>
  <si>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</si>
  <si>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</si>
  <si>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</si>
  <si>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</si>
  <si>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</si>
  <si>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</si>
  <si>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</si>
  <si>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</si>
  <si>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</si>
  <si>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</si>
  <si>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</si>
  <si>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</si>
  <si>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</si>
  <si>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</si>
  <si>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</si>
  <si>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</si>
  <si>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</si>
  <si>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</si>
  <si>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</si>
  <si>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</si>
  <si>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</si>
  <si>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</si>
  <si>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</si>
  <si>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</si>
  <si>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</si>
  <si>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</si>
  <si>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</si>
  <si>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</si>
  <si>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</si>
  <si>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</si>
  <si>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</si>
  <si>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</si>
  <si>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</si>
  <si>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</si>
  <si>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</si>
  <si>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</si>
  <si>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</si>
  <si>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</si>
  <si>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</si>
  <si>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</si>
  <si>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</si>
  <si>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</si>
  <si>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</si>
  <si>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</si>
  <si>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</si>
  <si>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</si>
  <si>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</si>
  <si>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</si>
  <si>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</si>
  <si>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</si>
  <si>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</si>
  <si>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</si>
  <si>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</si>
  <si>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</si>
  <si>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</si>
  <si>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</si>
  <si>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</si>
  <si>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</si>
  <si>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</si>
  <si>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</si>
  <si>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</si>
  <si>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</si>
  <si>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</si>
  <si>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</si>
  <si>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</si>
  <si>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</si>
  <si>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</si>
  <si>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</si>
  <si>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</si>
  <si>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</si>
  <si>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</si>
  <si>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</si>
  <si>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</si>
  <si>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</si>
  <si>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</si>
  <si>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</si>
  <si>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</si>
  <si>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</si>
  <si>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</si>
  <si>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</si>
  <si>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</si>
  <si>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</si>
  <si>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</si>
  <si>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</si>
  <si>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</si>
  <si>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</si>
  <si>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</si>
  <si>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</si>
  <si>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</si>
  <si>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</si>
  <si>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</si>
  <si>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</si>
  <si>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</si>
  <si>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</si>
  <si>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</si>
  <si>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</si>
  <si>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</si>
  <si>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</si>
  <si>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</si>
  <si>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</si>
  <si>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</si>
  <si>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</si>
  <si>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</si>
  <si>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</si>
  <si>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</si>
  <si>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</si>
  <si>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</si>
  <si>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</si>
  <si>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</si>
  <si>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</si>
  <si>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</si>
  <si>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</si>
  <si>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</si>
  <si>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</si>
  <si>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</si>
  <si>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</si>
  <si>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</si>
  <si>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</si>
  <si>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</si>
  <si>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</si>
  <si>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</si>
  <si>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</si>
  <si>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</si>
  <si>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</si>
  <si>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</si>
  <si>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</si>
  <si>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</si>
  <si>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</si>
  <si>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</si>
  <si>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</si>
  <si>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</si>
  <si>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</si>
  <si>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</si>
  <si>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</si>
  <si>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</si>
  <si>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</si>
  <si>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</si>
  <si>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</si>
  <si>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</si>
  <si>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</si>
  <si>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</si>
  <si>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</si>
  <si>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</si>
  <si>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</si>
  <si>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</si>
  <si>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</si>
  <si>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</si>
  <si>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</si>
  <si>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</si>
  <si>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</si>
  <si>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</si>
  <si>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</si>
  <si>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</si>
  <si>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</si>
  <si>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</si>
  <si>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</si>
  <si>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</si>
  <si>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</si>
  <si>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</si>
  <si>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</si>
  <si>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</si>
  <si>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</si>
  <si>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</si>
  <si>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</si>
  <si>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</si>
  <si>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</si>
  <si>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</si>
  <si>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</si>
  <si>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</si>
  <si>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</si>
  <si>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</si>
  <si>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</si>
  <si>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</si>
  <si>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</si>
  <si>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</si>
  <si>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</si>
  <si>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</si>
  <si>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</si>
  <si>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</si>
  <si>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</si>
  <si>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</si>
  <si>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</si>
  <si>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</si>
  <si>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</si>
  <si>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</si>
  <si>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</si>
  <si>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</si>
  <si>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</si>
  <si>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</si>
  <si>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</si>
  <si>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</si>
  <si>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</si>
  <si>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</si>
  <si>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</si>
  <si>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</si>
  <si>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</si>
  <si>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</si>
  <si>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</si>
  <si>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</si>
  <si>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</si>
  <si>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</si>
  <si>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</si>
  <si>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</si>
  <si>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</si>
  <si>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</si>
  <si>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</si>
  <si>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</si>
  <si>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</si>
  <si>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</si>
  <si>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</si>
  <si>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</si>
  <si>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</si>
  <si>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</si>
  <si>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</si>
  <si>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</si>
  <si>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</si>
  <si>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</si>
  <si>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</si>
  <si>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</si>
  <si>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</si>
  <si>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</si>
  <si>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</si>
  <si>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</si>
  <si>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</si>
  <si>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</si>
  <si>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</si>
  <si>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</si>
  <si>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</si>
  <si>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</si>
  <si>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</si>
  <si>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</si>
  <si>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</si>
  <si>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</si>
  <si>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</si>
  <si>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</si>
  <si>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</si>
  <si>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</si>
  <si>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</si>
  <si>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</si>
  <si>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</si>
  <si>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</si>
  <si>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</si>
  <si>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</si>
  <si>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</si>
  <si>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</si>
  <si>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</si>
  <si>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</si>
  <si>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</si>
  <si>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</si>
  <si>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</si>
  <si>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</si>
  <si>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</si>
  <si>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</si>
  <si>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</si>
  <si>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</si>
  <si>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</si>
  <si>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</si>
  <si>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</si>
  <si>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</si>
  <si>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</si>
  <si>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</si>
  <si>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</si>
  <si>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</si>
  <si>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</si>
  <si>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</si>
  <si>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</si>
  <si>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</si>
  <si>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</si>
  <si>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</si>
  <si>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</si>
  <si>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</si>
  <si>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</si>
  <si>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</si>
  <si>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</si>
  <si>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</si>
  <si>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</si>
  <si>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</si>
  <si>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</si>
  <si>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</si>
  <si>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</si>
  <si>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</si>
  <si>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</si>
  <si>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</si>
  <si>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</si>
  <si>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</si>
  <si>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</si>
  <si>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</si>
  <si>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</si>
  <si>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</si>
  <si>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</si>
  <si>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</si>
  <si>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</si>
  <si>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</si>
  <si>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</si>
  <si>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</si>
  <si>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</si>
  <si>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</si>
  <si>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</si>
  <si>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</si>
  <si>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</si>
  <si>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</si>
  <si>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</si>
  <si>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</si>
  <si>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</si>
  <si>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</si>
  <si>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</si>
  <si>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</si>
  <si>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</si>
  <si>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</si>
  <si>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</si>
  <si>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</si>
  <si>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</si>
  <si>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</si>
  <si>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</si>
  <si>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</si>
  <si>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</si>
  <si>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</si>
  <si>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</si>
  <si>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</si>
  <si>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</si>
  <si>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</si>
  <si>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</si>
  <si>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</si>
  <si>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</si>
  <si>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</si>
  <si>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</si>
  <si>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</si>
  <si>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</si>
  <si>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</si>
  <si>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</si>
  <si>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</si>
  <si>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</si>
  <si>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</si>
  <si>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</si>
  <si>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</si>
  <si>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</si>
  <si>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</si>
  <si>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</si>
  <si>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</si>
  <si>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</si>
  <si>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</si>
  <si>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</si>
  <si>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</si>
  <si>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</si>
  <si>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</si>
  <si>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</si>
  <si>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</si>
  <si>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</si>
  <si>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</si>
  <si>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</si>
  <si>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</si>
  <si>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</si>
  <si>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</si>
  <si>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</si>
  <si>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</si>
  <si>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</si>
  <si>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</si>
  <si>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</si>
  <si>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</si>
  <si>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</si>
  <si>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</si>
  <si>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</si>
  <si>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</si>
  <si>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</si>
  <si>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</si>
  <si>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</si>
  <si>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</si>
  <si>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</si>
  <si>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</si>
  <si>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</si>
  <si>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</si>
  <si>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</si>
  <si>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</si>
  <si>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</si>
  <si>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</si>
  <si>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</si>
  <si>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</si>
  <si>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</si>
  <si>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</si>
  <si>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</si>
  <si>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</si>
  <si>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</si>
  <si>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</si>
  <si>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</si>
  <si>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</si>
  <si>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</si>
  <si>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</si>
  <si>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</si>
  <si>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</si>
  <si>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</si>
  <si>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</si>
  <si>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</si>
  <si>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</si>
  <si>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</si>
  <si>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</si>
  <si>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</si>
  <si>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</si>
  <si>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</si>
  <si>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</si>
  <si>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</si>
  <si>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</si>
  <si>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</si>
  <si>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</si>
  <si>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</si>
  <si>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</si>
  <si>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</si>
  <si>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</si>
  <si>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</si>
  <si>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</si>
  <si>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</si>
  <si>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</si>
  <si>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</si>
  <si>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</si>
  <si>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</si>
  <si>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</si>
  <si>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</si>
  <si>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</si>
  <si>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</si>
  <si>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</si>
  <si>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</si>
  <si>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</si>
  <si>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</si>
  <si>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</si>
  <si>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</si>
  <si>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</si>
  <si>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</si>
  <si>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</si>
  <si>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</si>
  <si>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</si>
  <si>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</si>
  <si>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</si>
  <si>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</si>
  <si>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</si>
  <si>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</si>
  <si>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</si>
  <si>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</si>
  <si>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</si>
  <si>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</si>
  <si>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</si>
  <si>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</si>
  <si>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</si>
  <si>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</si>
  <si>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</si>
  <si>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</si>
  <si>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</si>
  <si>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</si>
  <si>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</si>
  <si>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</si>
  <si>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</si>
  <si>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</si>
  <si>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</si>
  <si>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</si>
  <si>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</si>
  <si>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</si>
  <si>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</si>
  <si>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</si>
  <si>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</si>
  <si>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</si>
  <si>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</si>
  <si>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</si>
  <si>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</si>
  <si>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</si>
  <si>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</si>
  <si>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</si>
  <si>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</si>
  <si>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</si>
  <si>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</si>
  <si>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</si>
  <si>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</si>
  <si>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</si>
  <si>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</si>
  <si>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</si>
  <si>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</si>
  <si>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</si>
  <si>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</si>
  <si>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</si>
  <si>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</si>
  <si>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</si>
  <si>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</si>
  <si>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</si>
  <si>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</si>
  <si>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</si>
  <si>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</si>
  <si>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</si>
  <si>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</si>
  <si>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</si>
  <si>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</si>
  <si>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</si>
  <si>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</si>
  <si>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</si>
  <si>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</si>
  <si>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</si>
  <si>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</si>
  <si>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</si>
  <si>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</si>
  <si>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</si>
  <si>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</si>
  <si>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</si>
  <si>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</si>
  <si>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</si>
  <si>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</si>
  <si>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</si>
  <si>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</si>
  <si>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</si>
  <si>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</si>
  <si>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</si>
  <si>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</si>
  <si>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</si>
  <si>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</si>
  <si>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</si>
  <si>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</si>
  <si>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</si>
  <si>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</si>
  <si>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</si>
  <si>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</si>
  <si>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</si>
  <si>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</si>
  <si>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</si>
  <si>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</si>
  <si>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</si>
  <si>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</si>
  <si>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</si>
  <si>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</si>
  <si>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</si>
  <si>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</si>
  <si>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</si>
  <si>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</si>
  <si>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</si>
  <si>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</si>
  <si>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</si>
  <si>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</si>
  <si>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</si>
  <si>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</si>
  <si>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</si>
  <si>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</si>
  <si>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</si>
  <si>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</si>
  <si>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</si>
  <si>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</si>
  <si>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</si>
  <si>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</si>
  <si>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</si>
  <si>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</si>
  <si>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</si>
  <si>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</si>
  <si>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</si>
  <si>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</si>
  <si>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</si>
  <si>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</si>
  <si>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</si>
  <si>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</si>
  <si>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</si>
  <si>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</si>
  <si>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</si>
  <si>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</si>
  <si>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</si>
  <si>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</si>
  <si>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</si>
  <si>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</si>
  <si>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</si>
  <si>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</si>
  <si>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</si>
  <si>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</si>
  <si>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</si>
  <si>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</si>
  <si>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</si>
  <si>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</si>
  <si>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</si>
  <si>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</si>
  <si>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</si>
  <si>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</si>
  <si>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</si>
  <si>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</si>
  <si>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</si>
  <si>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</si>
  <si>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</si>
  <si>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</si>
  <si>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</si>
  <si>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</si>
  <si>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</si>
  <si>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</si>
  <si>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</si>
  <si>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</si>
  <si>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</si>
  <si>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</si>
  <si>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</si>
  <si>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</si>
  <si>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</si>
  <si>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</si>
  <si>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</si>
  <si>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</si>
  <si>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</si>
  <si>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</si>
  <si>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</si>
  <si>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</si>
  <si>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</si>
  <si>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</si>
  <si>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</si>
  <si>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</si>
  <si>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</si>
  <si>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</si>
  <si>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</si>
  <si>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</si>
  <si>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</si>
  <si>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</si>
  <si>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</si>
  <si>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</si>
  <si>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</si>
  <si>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</si>
  <si>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</si>
  <si>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</si>
  <si>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</si>
  <si>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</si>
  <si>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</si>
  <si>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</si>
  <si>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</si>
  <si>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</si>
  <si>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</si>
  <si>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</si>
  <si>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</si>
  <si>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</si>
  <si>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</si>
  <si>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</si>
  <si>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</si>
  <si>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</si>
  <si>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</si>
  <si>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</si>
  <si>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</si>
  <si>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</si>
  <si>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</si>
  <si>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</si>
  <si>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</si>
  <si>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</si>
  <si>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</si>
  <si>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</si>
  <si>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</si>
  <si>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</si>
  <si>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</si>
  <si>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</si>
  <si>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</si>
  <si>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</si>
  <si>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</si>
  <si>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</si>
  <si>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</si>
  <si>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</si>
  <si>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</si>
  <si>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</si>
  <si>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</si>
  <si>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</si>
  <si>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</si>
  <si>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</si>
  <si>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</si>
  <si>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</si>
  <si>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</si>
  <si>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</si>
  <si>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</si>
  <si>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</si>
  <si>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</si>
  <si>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</si>
  <si>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</si>
  <si>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</si>
  <si>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</si>
  <si>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</si>
  <si>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</si>
  <si>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</si>
  <si>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</si>
  <si>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</si>
  <si>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</si>
  <si>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</si>
  <si>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</si>
  <si>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</si>
  <si>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</si>
  <si>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</si>
  <si>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</si>
  <si>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</si>
  <si>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</si>
  <si>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</si>
  <si>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</si>
  <si>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</si>
  <si>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</si>
  <si>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</si>
  <si>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</si>
  <si>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</si>
  <si>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</si>
  <si>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</si>
  <si>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</si>
  <si>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</si>
  <si>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</si>
  <si>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</si>
  <si>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</si>
  <si>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</si>
  <si>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</si>
  <si>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</si>
  <si>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</si>
  <si>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</si>
  <si>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</si>
  <si>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</si>
  <si>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</si>
  <si>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</si>
  <si>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</si>
  <si>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</si>
  <si>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</si>
  <si>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</si>
  <si>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</si>
  <si>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</si>
  <si>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</si>
  <si>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</si>
  <si>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</si>
  <si>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</si>
  <si>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</si>
  <si>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</si>
  <si>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</si>
  <si>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</si>
  <si>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</si>
  <si>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</si>
  <si>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</si>
  <si>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</si>
  <si>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</si>
  <si>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</si>
  <si>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</si>
  <si>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</si>
  <si>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</si>
  <si>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</si>
  <si>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</si>
  <si>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</si>
  <si>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</si>
  <si>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</si>
  <si>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</si>
  <si>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</si>
  <si>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</si>
  <si>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</si>
  <si>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</si>
  <si>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</si>
  <si>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</si>
  <si>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</si>
  <si>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</si>
  <si>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</si>
  <si>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</si>
  <si>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</si>
  <si>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</si>
  <si>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</si>
  <si>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</si>
  <si>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</si>
  <si>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</si>
  <si>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</si>
  <si>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</si>
  <si>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</si>
  <si>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</si>
  <si>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</si>
  <si>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</si>
  <si>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</si>
  <si>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</si>
  <si>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</si>
  <si>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</si>
  <si>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</si>
  <si>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</si>
  <si>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</si>
  <si>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</si>
  <si>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</si>
  <si>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</si>
  <si>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</si>
  <si>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</si>
  <si>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</si>
  <si>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</si>
  <si>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</si>
  <si>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</si>
  <si>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</si>
  <si>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</si>
  <si>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</si>
  <si>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</si>
  <si>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</si>
  <si>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</si>
  <si>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</si>
  <si>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</si>
  <si>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</si>
  <si>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</si>
  <si>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</si>
  <si>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</si>
  <si>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</si>
  <si>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</si>
  <si>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</si>
  <si>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</si>
  <si>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</si>
  <si>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</si>
  <si>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</si>
  <si>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</si>
  <si>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</si>
  <si>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</si>
  <si>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</si>
  <si>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</si>
  <si>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</si>
  <si>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</si>
  <si>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</si>
  <si>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</si>
  <si>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</si>
  <si>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</si>
  <si>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</si>
  <si>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</si>
  <si>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</si>
  <si>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</si>
  <si>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</si>
  <si>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</si>
  <si>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</si>
  <si>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</si>
  <si>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</si>
  <si>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</si>
  <si>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</si>
  <si>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</si>
  <si>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</si>
  <si>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</si>
  <si>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</si>
  <si>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</si>
  <si>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</si>
  <si>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</si>
  <si>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</si>
  <si>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</si>
  <si>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</si>
  <si>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</si>
  <si>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</si>
  <si>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</si>
  <si>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</si>
  <si>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</si>
  <si>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</si>
  <si>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</si>
  <si>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</si>
  <si>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</si>
  <si>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</si>
  <si>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</si>
  <si>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</si>
  <si>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</si>
  <si>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</si>
  <si>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</si>
  <si>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</si>
  <si>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</si>
  <si>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</si>
  <si>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</si>
  <si>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</si>
  <si>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</si>
  <si>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</si>
  <si>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</si>
  <si>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</si>
  <si>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</si>
  <si>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</si>
  <si>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</si>
  <si>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</si>
  <si>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</si>
  <si>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</si>
  <si>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</si>
  <si>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</si>
  <si>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</si>
  <si>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</si>
  <si>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</si>
  <si>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</si>
  <si>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</si>
  <si>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</si>
  <si>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</si>
  <si>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</si>
  <si>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</si>
  <si>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</si>
  <si>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</si>
  <si>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</si>
  <si>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</si>
  <si>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</si>
  <si>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</si>
  <si>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</si>
  <si>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</si>
  <si>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</si>
  <si>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</si>
  <si>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</si>
  <si>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</si>
  <si>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</si>
  <si>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</si>
  <si>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</si>
  <si>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</si>
  <si>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</si>
  <si>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</si>
  <si>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</si>
  <si>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</si>
  <si>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</si>
  <si>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</si>
  <si>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</si>
  <si>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</si>
  <si>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</si>
  <si>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</si>
  <si>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</si>
  <si>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</si>
  <si>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</si>
  <si>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</si>
  <si>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</si>
  <si>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</si>
  <si>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</si>
  <si>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</si>
  <si>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</si>
  <si>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</si>
  <si>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</si>
  <si>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</si>
  <si>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</si>
  <si>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</si>
  <si>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</si>
  <si>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</si>
  <si>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</si>
  <si>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</si>
  <si>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</si>
  <si>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</si>
  <si>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</si>
  <si>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</si>
  <si>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</si>
  <si>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</si>
  <si>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</si>
  <si>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</si>
  <si>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</si>
  <si>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</si>
  <si>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</si>
  <si>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</si>
  <si>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</si>
  <si>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</si>
  <si>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</si>
  <si>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</si>
  <si>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</si>
  <si>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</si>
  <si>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</si>
  <si>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</si>
  <si>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</si>
  <si>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</si>
  <si>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</si>
  <si>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</si>
  <si>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</si>
  <si>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</si>
  <si>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</si>
  <si>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</si>
  <si>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</si>
  <si>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</si>
  <si>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</si>
  <si>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</si>
  <si>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</si>
  <si>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</si>
  <si>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</si>
  <si>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</si>
  <si>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</si>
  <si>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</si>
  <si>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</si>
  <si>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</si>
  <si>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</si>
  <si>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</si>
  <si>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</si>
  <si>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</si>
  <si>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</si>
  <si>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</si>
  <si>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</si>
  <si>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</si>
  <si>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</si>
  <si>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</si>
  <si>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</si>
  <si>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</si>
  <si>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</si>
  <si>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</si>
  <si>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</si>
  <si>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</si>
  <si>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</si>
  <si>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</si>
  <si>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</si>
  <si>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</si>
  <si>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</si>
  <si>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</si>
  <si>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</si>
  <si>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</si>
  <si>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</si>
  <si>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</si>
  <si>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</si>
  <si>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</si>
  <si>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</si>
  <si>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</si>
  <si>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</si>
  <si>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</si>
  <si>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</si>
  <si>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</si>
  <si>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</si>
  <si>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</si>
  <si>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</si>
  <si>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</si>
  <si>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</si>
  <si>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</si>
  <si>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</si>
  <si>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</si>
  <si>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</si>
  <si>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</si>
  <si>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</si>
  <si>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</si>
  <si>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</si>
  <si>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</si>
  <si>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</si>
  <si>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</si>
  <si>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</si>
  <si>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</si>
  <si>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</si>
  <si>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</si>
  <si>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</si>
  <si>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</si>
  <si>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</si>
  <si>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</si>
  <si>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</si>
  <si>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</si>
  <si>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</si>
  <si>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</si>
  <si>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</si>
  <si>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</si>
  <si>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</si>
  <si>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</si>
  <si>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</si>
  <si>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</si>
  <si>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</si>
  <si>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</si>
  <si>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</si>
  <si>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</si>
  <si>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</si>
  <si>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</si>
  <si>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</si>
  <si>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</si>
  <si>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</si>
  <si>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</si>
  <si>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</si>
  <si>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</si>
  <si>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</si>
  <si>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</si>
  <si>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</si>
  <si>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</si>
  <si>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</si>
  <si>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</si>
  <si>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</si>
  <si>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</si>
  <si>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</si>
  <si>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</si>
  <si>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</si>
  <si>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</si>
  <si>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</si>
  <si>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</si>
  <si>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</si>
  <si>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</si>
  <si>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</si>
  <si>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</si>
  <si>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</si>
  <si>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</si>
  <si>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</si>
  <si>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</si>
  <si>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</si>
  <si>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</si>
  <si>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</si>
  <si>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</si>
  <si>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</si>
  <si>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</si>
  <si>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</si>
  <si>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</si>
  <si>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</si>
  <si>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</si>
  <si>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</si>
  <si>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</si>
  <si>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</si>
  <si>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</si>
  <si>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</si>
  <si>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</si>
  <si>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</si>
  <si>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</si>
  <si>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</si>
  <si>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</si>
  <si>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</si>
  <si>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</si>
  <si>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</si>
  <si>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</si>
  <si>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</si>
  <si>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</si>
  <si>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</si>
  <si>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</si>
  <si>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</si>
  <si>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</si>
  <si>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</si>
  <si>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</si>
  <si>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</si>
  <si>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</si>
  <si>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</si>
  <si>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</si>
  <si>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</si>
  <si>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</si>
  <si>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</si>
  <si>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</si>
  <si>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</si>
  <si>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</si>
  <si>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</si>
  <si>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</si>
  <si>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</si>
  <si>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</si>
  <si>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</si>
  <si>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</si>
  <si>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</si>
  <si>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</si>
  <si>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</si>
  <si>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</si>
  <si>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</si>
  <si>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</si>
  <si>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</si>
  <si>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</si>
  <si>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</si>
  <si>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</si>
  <si>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</si>
  <si>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</si>
  <si>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</si>
  <si>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</si>
  <si>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</si>
  <si>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</si>
  <si>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</si>
  <si>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</si>
  <si>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</si>
  <si>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</si>
  <si>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</si>
  <si>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</si>
  <si>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</si>
  <si>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</si>
  <si>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</si>
  <si>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</si>
  <si>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</si>
  <si>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</si>
  <si>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</si>
  <si>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</si>
  <si>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</si>
  <si>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</si>
  <si>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</si>
  <si>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</si>
  <si>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</si>
  <si>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</si>
  <si>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</si>
  <si>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</si>
  <si>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</si>
  <si>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</si>
  <si>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</si>
  <si>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</si>
  <si>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</si>
  <si>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</si>
  <si>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</si>
  <si>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</si>
  <si>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</si>
  <si>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</si>
  <si>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</si>
  <si>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</si>
  <si>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</si>
  <si>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</si>
  <si>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</si>
  <si>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</si>
  <si>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</si>
  <si>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</si>
  <si>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</si>
  <si>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</si>
  <si>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</si>
  <si>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</si>
  <si>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</si>
  <si>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</si>
  <si>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</si>
  <si>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</si>
  <si>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</si>
  <si>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</si>
  <si>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</si>
  <si>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</si>
  <si>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</si>
  <si>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</si>
  <si>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</si>
  <si>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</si>
  <si>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</si>
  <si>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</si>
  <si>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</si>
  <si>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</si>
  <si>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</si>
  <si>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</si>
  <si>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</si>
  <si>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</si>
  <si>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</si>
  <si>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</si>
  <si>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</si>
  <si>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</si>
  <si>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</si>
  <si>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</si>
  <si>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</si>
  <si>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</si>
  <si>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</si>
  <si>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</si>
  <si>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</si>
  <si>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</si>
  <si>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</si>
  <si>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</si>
  <si>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</si>
  <si>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</si>
  <si>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</si>
  <si>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</si>
  <si>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</si>
  <si>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</si>
  <si>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</si>
  <si>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</si>
  <si>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</si>
  <si>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</si>
  <si>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</si>
  <si>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</si>
  <si>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</si>
  <si>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</si>
  <si>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</si>
  <si>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</si>
  <si>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</si>
  <si>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</si>
  <si>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</si>
  <si>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</si>
  <si>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</si>
  <si>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</si>
  <si>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</si>
  <si>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</si>
  <si>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</si>
  <si>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</si>
  <si>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</si>
  <si>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</si>
  <si>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</si>
  <si>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</si>
  <si>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</si>
  <si>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</si>
  <si>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</si>
  <si>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</si>
  <si>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</si>
  <si>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</si>
  <si>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</si>
  <si>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</si>
  <si>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</si>
  <si>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</si>
  <si>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</si>
  <si>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</si>
  <si>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</si>
  <si>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</si>
  <si>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</si>
  <si>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</si>
  <si>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</si>
  <si>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</si>
  <si>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</si>
  <si>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</si>
  <si>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</si>
  <si>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</si>
  <si>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</si>
  <si>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</si>
  <si>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</si>
  <si>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</si>
  <si>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</si>
  <si>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</si>
  <si>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</si>
  <si>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</si>
  <si>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</si>
  <si>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</si>
  <si>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</si>
  <si>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</si>
  <si>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</si>
  <si>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</si>
  <si>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</si>
  <si>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</si>
  <si>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</si>
  <si>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</si>
  <si>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</si>
  <si>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</si>
  <si>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</si>
  <si>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</si>
  <si>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</si>
  <si>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</si>
  <si>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</si>
  <si>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</si>
  <si>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</si>
  <si>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</si>
  <si>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</si>
  <si>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</si>
  <si>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</si>
  <si>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</si>
  <si>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</si>
  <si>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</si>
  <si>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</si>
  <si>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</si>
  <si>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</si>
  <si>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</si>
  <si>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</si>
  <si>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</si>
  <si>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</si>
  <si>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</si>
  <si>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</si>
  <si>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</si>
  <si>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</si>
  <si>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</si>
  <si>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</si>
  <si>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</si>
  <si>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</si>
  <si>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</si>
  <si>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</si>
  <si>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</si>
  <si>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</si>
  <si>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</si>
  <si>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</si>
  <si>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</si>
  <si>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</si>
  <si>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</si>
  <si>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</si>
  <si>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</si>
  <si>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</si>
  <si>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</si>
  <si>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</si>
  <si>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</si>
  <si>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</si>
  <si>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</si>
  <si>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</si>
  <si>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</si>
  <si>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</si>
  <si>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</si>
  <si>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</si>
  <si>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</si>
  <si>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</si>
  <si>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</si>
  <si>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</si>
  <si>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</si>
  <si>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</si>
  <si>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</si>
  <si>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</si>
  <si>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</si>
  <si>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</si>
  <si>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</si>
  <si>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</si>
  <si>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</si>
  <si>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</si>
  <si>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</si>
  <si>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</si>
  <si>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</si>
  <si>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</si>
  <si>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</si>
  <si>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</si>
  <si>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</si>
  <si>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</si>
  <si>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</si>
  <si>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</si>
  <si>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</si>
  <si>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</si>
  <si>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</si>
  <si>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</si>
  <si>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</si>
  <si>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</si>
  <si>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</si>
  <si>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</si>
  <si>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</si>
  <si>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</si>
  <si>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</si>
  <si>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</si>
  <si>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</si>
  <si>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</si>
  <si>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</si>
  <si>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</si>
  <si>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</si>
  <si>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</si>
  <si>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</si>
  <si>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</si>
  <si>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</si>
  <si>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</si>
  <si>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</si>
  <si>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</si>
  <si>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</si>
  <si>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</si>
  <si>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</si>
  <si>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</si>
  <si>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</si>
  <si>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</si>
  <si>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</si>
  <si>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</si>
  <si>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</si>
  <si>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</si>
  <si>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</si>
  <si>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</si>
  <si>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</si>
  <si>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</si>
  <si>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</si>
  <si>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</si>
  <si>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</si>
  <si>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</si>
  <si>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</si>
  <si>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</si>
  <si>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</si>
  <si>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</si>
  <si>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</si>
  <si>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</si>
  <si>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</si>
  <si>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</si>
  <si>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</si>
  <si>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</si>
  <si>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</si>
  <si>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</si>
  <si>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</si>
  <si>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</si>
  <si>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</si>
  <si>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</si>
  <si>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</si>
  <si>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</si>
  <si>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</si>
  <si>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</si>
  <si>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</si>
  <si>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</si>
  <si>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</si>
  <si>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</si>
  <si>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</si>
  <si>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</si>
  <si>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</si>
  <si>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</si>
  <si>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</si>
  <si>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</si>
  <si>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</si>
  <si>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</si>
  <si>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</si>
  <si>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</si>
  <si>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</si>
  <si>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</si>
  <si>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</si>
  <si>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</si>
  <si>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</si>
  <si>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</si>
  <si>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</si>
  <si>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</si>
  <si>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</si>
  <si>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</si>
  <si>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</si>
  <si>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</si>
  <si>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</si>
  <si>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</si>
  <si>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</si>
  <si>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</si>
  <si>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</si>
  <si>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</si>
  <si>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</si>
  <si>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</si>
  <si>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</si>
  <si>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</si>
  <si>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</si>
  <si>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</si>
  <si>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</si>
  <si>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</si>
  <si>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</si>
  <si>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</si>
  <si>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</si>
  <si>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</si>
  <si>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</si>
  <si>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</si>
  <si>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</si>
  <si>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</si>
  <si>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</si>
  <si>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</si>
  <si>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</si>
  <si>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</si>
  <si>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</si>
  <si>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</si>
  <si>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</si>
  <si>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</si>
  <si>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</si>
  <si>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</si>
  <si>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</si>
  <si>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</si>
  <si>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</si>
  <si>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</si>
  <si>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</si>
  <si>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</si>
  <si>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</si>
  <si>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</si>
  <si>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</si>
  <si>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</si>
  <si>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</si>
  <si>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</si>
  <si>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</si>
  <si>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</si>
  <si>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</si>
  <si>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</si>
  <si>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</si>
  <si>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</si>
  <si>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</si>
  <si>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</si>
  <si>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</si>
  <si>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</si>
  <si>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</si>
  <si>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</si>
  <si>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</si>
  <si>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</si>
  <si>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</si>
  <si>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</si>
  <si>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</si>
  <si>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</si>
  <si>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</si>
  <si>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</si>
  <si>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</si>
  <si>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</si>
  <si>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</si>
  <si>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</si>
  <si>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</si>
  <si>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</si>
  <si>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</si>
  <si>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</si>
  <si>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</si>
  <si>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</si>
  <si>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</si>
  <si>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</si>
  <si>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</si>
  <si>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</si>
  <si>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</si>
  <si>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</si>
  <si>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</si>
  <si>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</si>
  <si>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</si>
  <si>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</si>
  <si>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</si>
  <si>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</si>
  <si>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</si>
  <si>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</si>
  <si>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</si>
  <si>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</si>
  <si>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</si>
  <si>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</si>
  <si>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</si>
  <si>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</si>
  <si>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</si>
  <si>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</si>
  <si>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</si>
  <si>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</si>
  <si>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</si>
  <si>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</si>
  <si>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</si>
  <si>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</si>
  <si>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</si>
  <si>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</si>
  <si>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</si>
  <si>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</si>
  <si>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</si>
  <si>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</si>
  <si>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</si>
  <si>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</si>
  <si>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</si>
  <si>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</si>
  <si>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</si>
  <si>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</si>
  <si>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</si>
  <si>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</si>
  <si>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</si>
  <si>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</si>
  <si>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</si>
  <si>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</si>
  <si>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</si>
  <si>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</si>
  <si>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</si>
  <si>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</si>
  <si>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</si>
  <si>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</si>
  <si>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</si>
  <si>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</si>
  <si>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</si>
  <si>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</si>
  <si>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</si>
  <si>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</si>
  <si>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</si>
  <si>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</si>
  <si>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</si>
  <si>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</si>
  <si>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</si>
  <si>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</si>
  <si>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</si>
  <si>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</si>
  <si>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</si>
  <si>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</si>
  <si>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</si>
  <si>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</si>
  <si>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</si>
  <si>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</si>
  <si>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</si>
  <si>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</si>
  <si>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</si>
  <si>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</si>
  <si>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</si>
  <si>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</si>
  <si>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</si>
  <si>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</si>
  <si>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</si>
  <si>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</si>
  <si>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</si>
  <si>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</si>
  <si>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</si>
  <si>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</si>
  <si>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</si>
  <si>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</si>
  <si>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</si>
  <si>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</si>
  <si>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</si>
  <si>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</si>
  <si>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</si>
  <si>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</si>
  <si>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</si>
  <si>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</si>
  <si>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</si>
  <si>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</si>
  <si>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</si>
  <si>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</si>
  <si>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</si>
  <si>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</si>
  <si>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</si>
  <si>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</si>
  <si>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</si>
  <si>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</si>
  <si>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</si>
  <si>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</si>
  <si>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</si>
  <si>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</si>
  <si>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</si>
  <si>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</si>
  <si>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</si>
  <si>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</si>
  <si>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</si>
  <si>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</si>
  <si>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</si>
  <si>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</si>
  <si>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</si>
  <si>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</si>
  <si>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</si>
  <si>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</si>
  <si>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</si>
  <si>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</si>
  <si>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</si>
  <si>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</si>
  <si>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</si>
  <si>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</si>
  <si>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</si>
  <si>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</si>
  <si>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</si>
  <si>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</si>
  <si>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</si>
  <si>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</si>
  <si>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</si>
  <si>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</si>
  <si>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</si>
  <si>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</si>
  <si>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</si>
  <si>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</si>
  <si>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</si>
  <si>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</si>
  <si>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</si>
  <si>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</si>
  <si>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</si>
  <si>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</si>
  <si>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</si>
  <si>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</si>
  <si>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</si>
  <si>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</si>
  <si>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</si>
  <si>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</si>
  <si>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</si>
  <si>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</si>
  <si>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</si>
  <si>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</si>
  <si>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</si>
  <si>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</si>
  <si>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</si>
  <si>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</si>
  <si>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</si>
  <si>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</si>
  <si>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</si>
  <si>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</si>
  <si>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</si>
  <si>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</si>
  <si>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</si>
  <si>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</si>
  <si>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</si>
  <si>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</si>
  <si>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</si>
  <si>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</si>
  <si>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</si>
  <si>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</si>
  <si>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</si>
  <si>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</si>
  <si>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</si>
  <si>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</si>
  <si>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</si>
  <si>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</si>
  <si>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</si>
  <si>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</si>
  <si>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</si>
  <si>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</si>
  <si>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</si>
  <si>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</si>
  <si>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</si>
  <si>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</si>
  <si>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</si>
  <si>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</si>
  <si>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</si>
  <si>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</si>
  <si>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</si>
  <si>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</si>
  <si>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</si>
  <si>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</si>
  <si>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</si>
  <si>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</si>
  <si>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</si>
  <si>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</si>
  <si>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</si>
  <si>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</si>
  <si>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</si>
  <si>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</si>
  <si>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</si>
  <si>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</si>
  <si>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</si>
  <si>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</si>
  <si>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</si>
  <si>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</si>
  <si>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</si>
  <si>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</si>
  <si>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</si>
  <si>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</si>
  <si>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</si>
  <si>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</si>
  <si>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</si>
  <si>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</si>
  <si>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</si>
  <si>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</si>
  <si>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</si>
  <si>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</si>
  <si>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</si>
  <si>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</si>
  <si>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</si>
  <si>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</si>
  <si>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</si>
  <si>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</si>
  <si>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</si>
  <si>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</si>
  <si>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</si>
  <si>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</si>
  <si>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</si>
  <si>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</si>
  <si>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</si>
  <si>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</si>
  <si>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</si>
  <si>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</si>
  <si>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</si>
  <si>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</si>
  <si>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</si>
  <si>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</si>
  <si>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</si>
  <si>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</si>
  <si>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</si>
  <si>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</si>
  <si>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</si>
  <si>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</si>
  <si>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</si>
  <si>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</si>
  <si>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</si>
  <si>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</si>
  <si>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</si>
  <si>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</si>
  <si>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</si>
  <si>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</si>
  <si>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</si>
  <si>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</si>
  <si>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</si>
  <si>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</si>
  <si>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</si>
  <si>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</si>
  <si>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</si>
  <si>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</si>
  <si>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</si>
  <si>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</si>
  <si>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</si>
  <si>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</si>
  <si>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</si>
  <si>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</si>
  <si>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</si>
  <si>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</si>
  <si>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</si>
  <si>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</si>
  <si>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</si>
  <si>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</si>
  <si>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</si>
  <si>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</si>
  <si>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</si>
  <si>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</si>
  <si>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</si>
  <si>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</si>
  <si>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</si>
  <si>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</si>
  <si>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</si>
  <si>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</si>
  <si>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</si>
  <si>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</si>
  <si>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</si>
  <si>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</si>
  <si>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</si>
  <si>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</si>
  <si>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</si>
  <si>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</si>
  <si>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</si>
  <si>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</si>
  <si>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</si>
  <si>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</si>
  <si>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</si>
  <si>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</si>
  <si>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</si>
  <si>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</si>
  <si>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</si>
  <si>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</si>
  <si>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</si>
  <si>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</si>
  <si>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</si>
  <si>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</si>
  <si>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</si>
  <si>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</si>
  <si>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</si>
  <si>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</si>
  <si>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</si>
  <si>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</si>
  <si>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</si>
  <si>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</si>
  <si>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</si>
  <si>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</si>
  <si>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</si>
  <si>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</si>
  <si>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</si>
  <si>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</si>
  <si>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</si>
  <si>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</si>
  <si>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</si>
  <si>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</si>
  <si>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</si>
  <si>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</si>
  <si>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</si>
  <si>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</si>
  <si>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</si>
  <si>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</si>
  <si>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</si>
  <si>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</si>
  <si>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</si>
  <si>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</si>
  <si>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</si>
  <si>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</si>
  <si>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</si>
  <si>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</si>
  <si>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</si>
  <si>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</si>
  <si>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</si>
  <si>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</si>
  <si>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</si>
  <si>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</si>
  <si>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</si>
  <si>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</si>
  <si>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</si>
  <si>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</si>
  <si>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</si>
  <si>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</si>
  <si>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</si>
  <si>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</si>
  <si>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</si>
  <si>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</si>
  <si>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</si>
  <si>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</si>
  <si>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</si>
  <si>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</si>
  <si>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</si>
  <si>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</si>
  <si>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</si>
  <si>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</si>
  <si>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</si>
  <si>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</si>
  <si>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</si>
  <si>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</si>
  <si>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</si>
  <si>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</si>
  <si>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</si>
  <si>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</si>
  <si>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</si>
  <si>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</si>
  <si>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</si>
  <si>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</si>
  <si>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</si>
  <si>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</si>
  <si>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</si>
  <si>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</si>
  <si>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</si>
  <si>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</si>
  <si>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</si>
  <si>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</si>
  <si>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</si>
  <si>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</si>
  <si>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</si>
  <si>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</si>
  <si>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</si>
  <si>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</si>
  <si>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</si>
  <si>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</si>
  <si>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</si>
  <si>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</si>
  <si>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</si>
  <si>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</si>
  <si>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</si>
  <si>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</si>
  <si>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</si>
  <si>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</si>
  <si>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</si>
  <si>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</si>
  <si>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</si>
  <si>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</si>
  <si>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</si>
  <si>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</si>
  <si>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</si>
  <si>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</si>
  <si>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</si>
  <si>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</si>
  <si>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</si>
  <si>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</si>
  <si>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</si>
  <si>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</si>
  <si>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</si>
  <si>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</si>
  <si>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</si>
  <si>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</si>
  <si>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</si>
  <si>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</si>
  <si>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</si>
  <si>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</si>
  <si>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</si>
  <si>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</si>
  <si>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</si>
  <si>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</si>
  <si>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</si>
  <si>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</si>
  <si>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</si>
  <si>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</si>
  <si>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</si>
  <si>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</si>
  <si>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</si>
  <si>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</si>
  <si>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</si>
  <si>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</si>
  <si>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</si>
  <si>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</si>
  <si>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</si>
  <si>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</si>
  <si>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</si>
  <si>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</si>
  <si>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</si>
  <si>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</si>
  <si>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</si>
  <si>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</si>
  <si>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</si>
  <si>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</si>
  <si>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</si>
  <si>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</si>
  <si>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</si>
  <si>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</si>
  <si>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</si>
  <si>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</si>
  <si>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</si>
  <si>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</si>
  <si>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</si>
  <si>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</si>
  <si>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</si>
  <si>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</si>
  <si>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</si>
  <si>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</si>
  <si>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</si>
  <si>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</si>
  <si>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</si>
  <si>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</si>
  <si>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</si>
  <si>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</si>
  <si>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</si>
  <si>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</si>
  <si>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</si>
  <si>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</si>
  <si>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</si>
  <si>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</si>
  <si>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</si>
  <si>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</si>
  <si>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</si>
  <si>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</si>
  <si>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</si>
  <si>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</si>
  <si>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</si>
  <si>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</si>
  <si>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</si>
  <si>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</si>
  <si>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</si>
  <si>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</si>
  <si>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</si>
  <si>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</si>
  <si>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</si>
  <si>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</si>
  <si>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</si>
  <si>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</si>
  <si>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</si>
  <si>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</si>
  <si>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</si>
  <si>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</si>
  <si>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</si>
  <si>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</si>
  <si>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</si>
  <si>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</si>
  <si>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</si>
  <si>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</si>
  <si>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</si>
  <si>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</si>
  <si>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</si>
  <si>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</si>
  <si>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</si>
  <si>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</si>
  <si>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</si>
  <si>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</si>
  <si>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</si>
  <si>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</si>
  <si>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</si>
  <si>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</si>
  <si>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</si>
  <si>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</si>
  <si>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</si>
  <si>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</si>
  <si>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</si>
  <si>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</si>
  <si>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</si>
  <si>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</si>
  <si>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</si>
  <si>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</si>
  <si>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</si>
  <si>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</si>
  <si>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</si>
  <si>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</si>
  <si>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</si>
  <si>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</si>
  <si>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</si>
  <si>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</si>
  <si>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</si>
  <si>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</si>
  <si>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</si>
  <si>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</si>
  <si>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</si>
  <si>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</si>
  <si>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</si>
  <si>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</si>
  <si>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</si>
  <si>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</si>
  <si>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</si>
  <si>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</si>
  <si>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</si>
  <si>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</si>
  <si>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</si>
  <si>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</si>
  <si>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</si>
  <si>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</si>
  <si>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</si>
  <si>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</si>
  <si>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</si>
  <si>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</si>
  <si>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</si>
  <si>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</si>
  <si>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</si>
  <si>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</si>
  <si>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</si>
  <si>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</si>
  <si>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</si>
  <si>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</si>
  <si>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</si>
  <si>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</si>
  <si>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</si>
  <si>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</si>
  <si>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</si>
  <si>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</si>
  <si>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</si>
  <si>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</si>
  <si>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</si>
  <si>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</si>
  <si>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</si>
  <si>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</si>
  <si>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</si>
  <si>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</si>
  <si>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</si>
  <si>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</si>
  <si>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</si>
  <si>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</si>
  <si>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</si>
  <si>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</si>
  <si>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</si>
  <si>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</si>
  <si>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</si>
  <si>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</si>
  <si>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</si>
  <si>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</si>
  <si>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</si>
  <si>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</si>
  <si>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</si>
  <si>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</si>
  <si>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</si>
  <si>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</si>
  <si>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</si>
  <si>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</si>
  <si>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</si>
  <si>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</si>
  <si>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</si>
  <si>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</si>
  <si>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</si>
  <si>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</si>
  <si>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</si>
  <si>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</si>
  <si>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</si>
  <si>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</si>
  <si>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</si>
  <si>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</si>
  <si>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</si>
  <si>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</si>
  <si>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</si>
  <si>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</si>
  <si>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</si>
  <si>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</si>
  <si>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</si>
  <si>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</si>
  <si>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</si>
  <si>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</si>
  <si>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</si>
  <si>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</si>
  <si>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</si>
  <si>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</si>
  <si>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</si>
  <si>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</si>
  <si>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</si>
  <si>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</si>
  <si>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</si>
  <si>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</si>
  <si>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</si>
  <si>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</si>
  <si>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</si>
  <si>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</si>
  <si>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</si>
  <si>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</si>
  <si>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</si>
  <si>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</si>
  <si>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</si>
  <si>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</si>
  <si>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</si>
  <si>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</si>
  <si>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</si>
  <si>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</si>
  <si>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</si>
  <si>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</si>
  <si>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</si>
  <si>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</si>
  <si>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</si>
  <si>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</si>
  <si>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</si>
  <si>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</si>
  <si>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</si>
  <si>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</si>
  <si>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</si>
  <si>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</si>
  <si>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</si>
  <si>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</si>
  <si>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</si>
  <si>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</si>
  <si>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</si>
  <si>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</si>
  <si>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</si>
  <si>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</si>
  <si>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</si>
  <si>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</si>
  <si>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</si>
  <si>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</si>
  <si>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</si>
  <si>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</si>
  <si>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</si>
  <si>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</si>
  <si>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</si>
  <si>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</si>
  <si>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</si>
  <si>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</si>
  <si>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</si>
  <si>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</si>
  <si>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</si>
  <si>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</si>
  <si>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</si>
  <si>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</si>
  <si>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</si>
  <si>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</si>
  <si>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</si>
  <si>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</si>
  <si>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</si>
  <si>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</si>
  <si>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</si>
  <si>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</si>
  <si>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</si>
  <si>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</si>
  <si>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</si>
  <si>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</si>
  <si>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</si>
  <si>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</si>
  <si>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</si>
  <si>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</si>
  <si>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</si>
  <si>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</si>
  <si>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</si>
  <si>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</si>
  <si>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</si>
  <si>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</si>
  <si>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</si>
  <si>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</si>
  <si>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</si>
  <si>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</si>
  <si>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</si>
  <si>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</si>
  <si>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</si>
  <si>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</si>
  <si>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</si>
  <si>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</si>
  <si>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</si>
  <si>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</si>
  <si>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</si>
  <si>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</si>
  <si>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</si>
  <si>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</si>
  <si>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</si>
  <si>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</si>
  <si>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</si>
  <si>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</si>
  <si>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</si>
  <si>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</si>
  <si>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</si>
  <si>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</si>
  <si>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</si>
  <si>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</si>
  <si>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</si>
  <si>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</si>
  <si>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</si>
  <si>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</si>
  <si>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</si>
  <si>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</si>
  <si>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</si>
  <si>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</si>
  <si>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</si>
  <si>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</si>
  <si>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</si>
  <si>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</si>
  <si>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</si>
  <si>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</si>
  <si>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</si>
  <si>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</si>
  <si>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</si>
  <si>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</si>
  <si>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</si>
  <si>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</si>
  <si>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</si>
  <si>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</si>
  <si>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</si>
  <si>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</si>
  <si>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</si>
  <si>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</si>
  <si>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</si>
  <si>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</si>
  <si>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</si>
  <si>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</si>
  <si>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</si>
  <si>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</si>
  <si>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</si>
  <si>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</si>
  <si>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</si>
  <si>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</si>
  <si>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</si>
  <si>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</si>
  <si>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</si>
  <si>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</si>
  <si>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</si>
  <si>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</si>
  <si>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</si>
  <si>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</si>
  <si>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</si>
  <si>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</si>
  <si>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</si>
  <si>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</si>
  <si>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</si>
  <si>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</si>
  <si>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</si>
  <si>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</si>
  <si>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</si>
  <si>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</si>
  <si>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</si>
  <si>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</si>
  <si>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</si>
  <si>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</si>
  <si>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</si>
  <si>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</si>
  <si>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</si>
  <si>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</si>
  <si>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</si>
  <si>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</si>
  <si>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</si>
  <si>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</si>
  <si>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</si>
  <si>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</si>
  <si>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</si>
  <si>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</si>
  <si>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</si>
  <si>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</si>
  <si>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</si>
  <si>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</si>
  <si>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</si>
  <si>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</si>
  <si>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</si>
  <si>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</si>
  <si>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</si>
  <si>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</si>
  <si>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</si>
  <si>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</si>
  <si>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</si>
  <si>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</si>
  <si>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</si>
  <si>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</si>
  <si>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</si>
  <si>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</si>
  <si>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</si>
  <si>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</si>
  <si>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</si>
  <si>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</si>
  <si>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</si>
  <si>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</si>
  <si>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</si>
  <si>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</si>
  <si>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</si>
  <si>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</si>
  <si>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</si>
  <si>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</si>
  <si>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</si>
  <si>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</si>
  <si>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</si>
  <si>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</si>
  <si>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</si>
  <si>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</si>
  <si>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</si>
  <si>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</si>
  <si>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</si>
  <si>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</si>
  <si>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</si>
  <si>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</si>
  <si>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</si>
  <si>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</si>
  <si>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</si>
  <si>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</si>
  <si>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</si>
  <si>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</si>
  <si>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</si>
  <si>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</si>
  <si>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</si>
  <si>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</si>
  <si>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</si>
  <si>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</si>
  <si>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</si>
  <si>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</si>
  <si>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</si>
  <si>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</si>
  <si>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</si>
  <si>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</si>
  <si>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</si>
  <si>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</si>
  <si>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</si>
  <si>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</si>
  <si>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</si>
  <si>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</si>
  <si>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</si>
  <si>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</si>
  <si>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</si>
  <si>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</si>
  <si>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</si>
  <si>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</si>
  <si>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</si>
  <si>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</si>
  <si>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</si>
  <si>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</si>
  <si>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</si>
  <si>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</si>
  <si>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</si>
  <si>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</si>
  <si>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</si>
  <si>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</si>
  <si>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</si>
  <si>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</si>
  <si>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</si>
  <si>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</si>
  <si>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</si>
  <si>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</si>
  <si>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</si>
  <si>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</si>
  <si>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</si>
  <si>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</si>
  <si>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</si>
  <si>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</si>
  <si>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</si>
  <si>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</si>
  <si>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</si>
  <si>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</si>
  <si>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</si>
  <si>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</si>
  <si>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</si>
  <si>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</si>
  <si>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</si>
  <si>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</si>
  <si>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</si>
  <si>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</si>
  <si>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</si>
  <si>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</si>
  <si>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</si>
  <si>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</si>
  <si>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</si>
  <si>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</si>
  <si>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</si>
  <si>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</si>
  <si>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</si>
  <si>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</si>
  <si>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</si>
  <si>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</si>
  <si>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</si>
  <si>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</si>
  <si>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</si>
  <si>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</si>
  <si>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</si>
  <si>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</si>
  <si>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</si>
  <si>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</si>
  <si>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</si>
  <si>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</si>
  <si>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</si>
  <si>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</si>
  <si>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</si>
  <si>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</si>
  <si>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</si>
  <si>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</si>
  <si>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</si>
  <si>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</si>
  <si>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</si>
  <si>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</si>
  <si>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</si>
  <si>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</si>
  <si>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</si>
  <si>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</si>
  <si>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</si>
  <si>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</si>
  <si>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</si>
  <si>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</si>
  <si>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</si>
  <si>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</si>
  <si>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</si>
  <si>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</si>
  <si>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</si>
  <si>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</si>
  <si>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</si>
  <si>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</si>
  <si>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</si>
  <si>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</si>
  <si>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</si>
  <si>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</si>
  <si>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</si>
  <si>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</si>
  <si>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</si>
  <si>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</si>
  <si>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</si>
  <si>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</si>
  <si>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</si>
  <si>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</si>
  <si>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</si>
  <si>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</si>
  <si>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</si>
  <si>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</si>
  <si>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</si>
  <si>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</si>
  <si>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</si>
  <si>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</si>
  <si>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</si>
  <si>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</si>
  <si>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</si>
  <si>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</si>
  <si>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</si>
  <si>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</si>
  <si>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</si>
  <si>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</si>
  <si>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</si>
  <si>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</si>
  <si>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</si>
  <si>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</si>
  <si>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</si>
  <si>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</si>
  <si>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</si>
  <si>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</si>
  <si>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</si>
  <si>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</si>
  <si>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</si>
  <si>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</si>
  <si>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</si>
  <si>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</si>
  <si>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</si>
  <si>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</si>
  <si>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</si>
  <si>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</si>
  <si>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</si>
  <si>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</si>
  <si>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</si>
  <si>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</si>
  <si>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</si>
  <si>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</si>
  <si>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</si>
  <si>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</si>
  <si>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</si>
  <si>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</si>
  <si>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</si>
  <si>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</si>
  <si>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</si>
  <si>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</si>
  <si>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</si>
  <si>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</si>
  <si>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</si>
  <si>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</si>
  <si>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</si>
  <si>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</si>
  <si>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</si>
  <si>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</si>
  <si>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</si>
  <si>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</si>
  <si>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</si>
  <si>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</si>
  <si>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</si>
  <si>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</si>
  <si>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</si>
  <si>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</si>
  <si>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</si>
  <si>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</si>
  <si>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</si>
  <si>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</si>
  <si>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</si>
  <si>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</si>
  <si>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</si>
  <si>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</si>
  <si>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</si>
  <si>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</si>
  <si>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</si>
  <si>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</si>
  <si>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</si>
  <si>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</si>
  <si>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</si>
  <si>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</si>
  <si>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</si>
  <si>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</si>
  <si>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</si>
  <si>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</si>
  <si>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</si>
  <si>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</si>
  <si>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</si>
  <si>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</si>
  <si>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</si>
  <si>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</si>
  <si>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</si>
  <si>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</si>
  <si>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</si>
  <si>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</si>
  <si>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</si>
  <si>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</si>
  <si>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</si>
  <si>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</si>
  <si>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</si>
  <si>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</si>
  <si>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</si>
  <si>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</si>
  <si>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</si>
  <si>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</si>
  <si>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</si>
  <si>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</si>
  <si>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</si>
  <si>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</si>
  <si>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</si>
  <si>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</si>
  <si>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</si>
  <si>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</si>
  <si>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</si>
  <si>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</si>
  <si>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</si>
  <si>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</si>
  <si>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</si>
  <si>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</si>
  <si>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</si>
  <si>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</si>
  <si>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</si>
  <si>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</si>
  <si>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</si>
  <si>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</si>
  <si>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</si>
  <si>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</si>
  <si>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</si>
  <si>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</si>
  <si>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</si>
  <si>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</si>
  <si>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</si>
  <si>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</si>
  <si>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</si>
  <si>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</si>
  <si>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</si>
  <si>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</si>
  <si>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</si>
  <si>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</si>
  <si>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</si>
  <si>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</si>
  <si>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</si>
  <si>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</si>
  <si>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</si>
  <si>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</si>
  <si>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</si>
  <si>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</si>
  <si>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</si>
  <si>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</si>
  <si>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</si>
  <si>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</si>
  <si>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</si>
  <si>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</si>
  <si>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</si>
  <si>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</si>
  <si>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</si>
  <si>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</si>
  <si>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</si>
  <si>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</si>
  <si>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</si>
  <si>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</si>
  <si>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</si>
  <si>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</si>
  <si>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</si>
  <si>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</si>
  <si>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</si>
  <si>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</si>
  <si>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</si>
  <si>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</si>
  <si>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</si>
  <si>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</si>
  <si>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</si>
  <si>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</si>
  <si>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</si>
  <si>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</si>
  <si>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</si>
  <si>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</si>
  <si>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</si>
  <si>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</si>
  <si>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</si>
  <si>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</si>
  <si>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</si>
  <si>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</si>
  <si>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</si>
  <si>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</si>
  <si>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</si>
  <si>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</si>
  <si>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</si>
  <si>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</si>
  <si>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</si>
  <si>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</si>
  <si>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</si>
  <si>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</si>
  <si>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</si>
  <si>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</si>
  <si>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</si>
  <si>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</si>
  <si>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</si>
  <si>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</si>
  <si>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</si>
  <si>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</si>
  <si>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</si>
  <si>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</si>
  <si>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</si>
  <si>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</si>
  <si>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</si>
  <si>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</si>
  <si>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</si>
  <si>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</si>
  <si>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</si>
  <si>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</si>
  <si>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</si>
  <si>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</si>
  <si>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</si>
  <si>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</si>
  <si>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</si>
  <si>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</si>
  <si>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</si>
  <si>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</si>
  <si>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</si>
  <si>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</si>
  <si>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</si>
  <si>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</si>
  <si>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</si>
  <si>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</si>
  <si>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</si>
  <si>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</si>
  <si>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</si>
  <si>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</si>
  <si>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</si>
  <si>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</si>
  <si>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</si>
  <si>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</si>
  <si>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</si>
  <si>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</si>
  <si>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</si>
  <si>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</si>
  <si>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</si>
  <si>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</si>
  <si>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</si>
  <si>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</si>
  <si>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</si>
  <si>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</si>
  <si>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</si>
  <si>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</si>
  <si>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</si>
  <si>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</si>
  <si>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</si>
  <si>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</si>
  <si>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</si>
  <si>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</si>
  <si>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</si>
  <si>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</si>
  <si>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</si>
  <si>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</si>
  <si>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</si>
  <si>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</si>
  <si>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</si>
  <si>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</si>
  <si>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</si>
  <si>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</si>
  <si>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</si>
  <si>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</si>
  <si>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</si>
  <si>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</si>
  <si>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</si>
  <si>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</si>
  <si>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</si>
  <si>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</si>
  <si>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</si>
  <si>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</si>
  <si>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</si>
  <si>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</si>
  <si>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</si>
  <si>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</si>
  <si>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</si>
  <si>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</si>
  <si>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</si>
  <si>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</si>
  <si>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</si>
  <si>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</si>
  <si>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</si>
  <si>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</si>
  <si>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</si>
  <si>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</si>
  <si>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</si>
  <si>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</si>
  <si>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</si>
  <si>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</si>
  <si>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</si>
  <si>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</si>
  <si>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</si>
  <si>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</si>
  <si>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</si>
  <si>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</si>
  <si>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</si>
  <si>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</si>
  <si>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</si>
  <si>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</si>
  <si>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</si>
  <si>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</si>
  <si>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</si>
  <si>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</si>
  <si>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</si>
  <si>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</si>
  <si>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</si>
  <si>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</si>
  <si>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</si>
  <si>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</si>
  <si>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</si>
  <si>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</si>
  <si>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</si>
  <si>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</si>
  <si>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</si>
  <si>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</si>
  <si>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</si>
  <si>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</si>
  <si>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</si>
  <si>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</si>
  <si>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</si>
  <si>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</si>
  <si>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</si>
  <si>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</si>
  <si>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</si>
  <si>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</si>
  <si>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</si>
  <si>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</si>
  <si>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</si>
  <si>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</si>
  <si>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</si>
  <si>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</si>
  <si>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</si>
  <si>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</si>
  <si>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</si>
  <si>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</si>
  <si>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</si>
  <si>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</si>
  <si>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</si>
  <si>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</si>
  <si>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</si>
  <si>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</si>
  <si>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</si>
  <si>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</si>
  <si>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</si>
  <si>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</si>
  <si>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</si>
  <si>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</si>
  <si>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</si>
  <si>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</si>
  <si>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</si>
  <si>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</si>
  <si>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</si>
  <si>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</si>
  <si>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</si>
  <si>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</si>
  <si>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</si>
  <si>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</si>
  <si>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</si>
  <si>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</si>
  <si>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</si>
  <si>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</si>
  <si>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</si>
  <si>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</si>
  <si>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</si>
  <si>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</si>
  <si>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</si>
  <si>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</si>
  <si>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</si>
  <si>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</si>
  <si>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</si>
  <si>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</si>
  <si>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</si>
  <si>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</si>
  <si>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</si>
  <si>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</si>
  <si>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</si>
  <si>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</si>
  <si>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</si>
  <si>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</si>
  <si>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</si>
  <si>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</si>
  <si>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</si>
  <si>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</si>
  <si>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</si>
  <si>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</si>
  <si>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</si>
  <si>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</si>
  <si>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</si>
  <si>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</si>
  <si>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</si>
  <si>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</si>
  <si>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</si>
  <si>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</si>
  <si>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</si>
  <si>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</si>
  <si>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</si>
  <si>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</si>
  <si>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</si>
  <si>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</si>
  <si>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</si>
  <si>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</si>
  <si>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</si>
  <si>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</si>
  <si>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</si>
  <si>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</si>
  <si>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</si>
  <si>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</si>
  <si>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</si>
  <si>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</si>
  <si>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</si>
  <si>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</si>
  <si>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</si>
  <si>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</si>
  <si>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</si>
  <si>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</si>
  <si>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</si>
  <si>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</si>
  <si>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</si>
  <si>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</si>
  <si>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</si>
  <si>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</si>
  <si>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</si>
  <si>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</si>
  <si>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</si>
  <si>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</si>
  <si>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</si>
  <si>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</si>
  <si>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</si>
  <si>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</si>
  <si>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</si>
  <si>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</si>
  <si>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</si>
  <si>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</si>
  <si>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</si>
  <si>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</si>
  <si>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</si>
  <si>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</si>
  <si>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</si>
  <si>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</si>
  <si>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</si>
  <si>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</si>
  <si>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</si>
  <si>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</si>
  <si>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</si>
  <si>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</si>
  <si>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</si>
  <si>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</si>
  <si>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</si>
  <si>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</si>
  <si>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</si>
  <si>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</si>
  <si>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</si>
  <si>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</si>
  <si>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</si>
  <si>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</si>
  <si>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</si>
  <si>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</si>
  <si>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</si>
  <si>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</si>
  <si>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</si>
  <si>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</si>
  <si>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</si>
  <si>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</si>
  <si>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</si>
  <si>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</si>
  <si>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</si>
  <si>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</si>
  <si>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</si>
  <si>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</si>
  <si>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</si>
  <si>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</si>
  <si>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</si>
  <si>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</si>
  <si>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</si>
  <si>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</si>
  <si>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</si>
  <si>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</si>
  <si>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</si>
  <si>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</si>
  <si>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</si>
  <si>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</si>
  <si>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</si>
  <si>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</si>
  <si>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</si>
  <si>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</si>
  <si>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</si>
  <si>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</si>
  <si>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</si>
  <si>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</si>
  <si>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</si>
  <si>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</si>
  <si>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</si>
  <si>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</si>
  <si>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</si>
  <si>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</si>
  <si>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</si>
  <si>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</si>
  <si>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</si>
  <si>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</si>
  <si>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</si>
  <si>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</si>
  <si>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</si>
  <si>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</si>
  <si>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</si>
  <si>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</si>
  <si>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</si>
  <si>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</si>
  <si>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</si>
  <si>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</si>
  <si>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</si>
  <si>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</si>
  <si>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</si>
  <si>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</si>
  <si>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</si>
  <si>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</si>
  <si>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</si>
  <si>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</si>
  <si>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</si>
  <si>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</si>
  <si>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</si>
  <si>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</si>
  <si>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</si>
  <si>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</si>
  <si>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</si>
  <si>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</si>
  <si>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</si>
  <si>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</si>
  <si>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</si>
  <si>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</si>
  <si>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</si>
  <si>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</si>
  <si>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</si>
  <si>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</si>
  <si>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</si>
  <si>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</si>
  <si>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</si>
  <si>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</si>
  <si>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</si>
  <si>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</si>
  <si>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</si>
  <si>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</si>
  <si>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</si>
  <si>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</si>
  <si>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</si>
  <si>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</si>
  <si>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</si>
  <si>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</si>
  <si>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</si>
  <si>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</si>
  <si>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</si>
  <si>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</si>
  <si>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</si>
  <si>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</si>
  <si>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</si>
  <si>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</si>
  <si>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</si>
  <si>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</si>
  <si>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</si>
  <si>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</si>
  <si>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</si>
  <si>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</si>
  <si>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</si>
  <si>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</si>
  <si>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</si>
  <si>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</si>
  <si>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</si>
  <si>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</si>
  <si>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</si>
  <si>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</si>
  <si>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</si>
  <si>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</si>
  <si>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</si>
  <si>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</si>
  <si>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</si>
  <si>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</si>
  <si>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</si>
  <si>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</si>
  <si>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</si>
  <si>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</si>
  <si>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</si>
  <si>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</si>
  <si>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</si>
  <si>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</si>
  <si>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</si>
  <si>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</si>
  <si>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</si>
  <si>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</si>
  <si>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</si>
  <si>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</si>
  <si>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</si>
  <si>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</si>
  <si>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</si>
  <si>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</si>
  <si>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</si>
  <si>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</si>
  <si>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</si>
  <si>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</si>
  <si>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</si>
  <si>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</si>
  <si>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</si>
  <si>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</si>
  <si>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</si>
  <si>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</si>
  <si>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</si>
  <si>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</si>
  <si>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</si>
  <si>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</si>
  <si>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</si>
  <si>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</si>
  <si>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</si>
  <si>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</si>
  <si>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</si>
  <si>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</si>
  <si>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</si>
  <si>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</si>
  <si>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</si>
  <si>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</si>
  <si>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</si>
  <si>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</si>
  <si>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</si>
  <si>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</si>
  <si>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</si>
  <si>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</si>
  <si>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</si>
  <si>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</si>
  <si>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</si>
  <si>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</si>
  <si>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</si>
  <si>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</si>
  <si>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</si>
  <si>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</si>
  <si>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</si>
  <si>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</si>
  <si>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</si>
  <si>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</si>
  <si>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</si>
  <si>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</si>
  <si>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</si>
  <si>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</si>
  <si>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</si>
  <si>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</si>
  <si>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</si>
  <si>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</si>
  <si>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</si>
  <si>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</si>
  <si>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</si>
  <si>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</si>
  <si>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</si>
  <si>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</si>
  <si>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</si>
  <si>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</si>
  <si>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</si>
  <si>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</si>
  <si>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</si>
  <si>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</si>
  <si>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</si>
  <si>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</si>
  <si>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</si>
  <si>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</si>
  <si>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</si>
  <si>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</si>
  <si>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</si>
  <si>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</si>
  <si>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</si>
  <si>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</si>
  <si>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</si>
  <si>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</si>
  <si>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</si>
  <si>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</si>
  <si>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</si>
  <si>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</si>
  <si>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</si>
  <si>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</si>
  <si>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</si>
  <si>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</si>
  <si>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</si>
  <si>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</si>
  <si>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</si>
  <si>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</si>
  <si>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</si>
  <si>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</si>
  <si>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</si>
  <si>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</si>
  <si>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</si>
  <si>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</si>
  <si>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</si>
  <si>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</si>
  <si>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</si>
  <si>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</si>
  <si>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</si>
  <si>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</si>
  <si>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</si>
  <si>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</si>
  <si>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</si>
  <si>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</si>
  <si>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</si>
  <si>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</si>
  <si>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</si>
  <si>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</si>
  <si>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</si>
  <si>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</si>
  <si>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</si>
  <si>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</si>
  <si>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</si>
  <si>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</si>
  <si>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</si>
  <si>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</si>
  <si>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</si>
  <si>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</si>
  <si>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</si>
  <si>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</si>
  <si>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</si>
  <si>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</si>
  <si>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</si>
  <si>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</si>
  <si>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</si>
  <si>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</si>
  <si>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</si>
  <si>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</si>
  <si>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</si>
  <si>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</si>
  <si>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</si>
  <si>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</si>
  <si>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</si>
  <si>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</si>
  <si>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</si>
  <si>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</si>
  <si>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</si>
  <si>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</si>
  <si>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</si>
  <si>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</si>
  <si>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</si>
  <si>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</si>
  <si>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</si>
  <si>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</si>
  <si>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</si>
  <si>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</si>
  <si>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</si>
  <si>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</si>
  <si>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</si>
  <si>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</si>
  <si>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</si>
  <si>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</si>
  <si>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</si>
  <si>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</si>
  <si>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</si>
  <si>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</si>
  <si>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</si>
  <si>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</si>
  <si>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</si>
  <si>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</si>
  <si>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</si>
  <si>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</si>
  <si>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</si>
  <si>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</si>
  <si>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</si>
  <si>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</si>
  <si>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</si>
  <si>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</si>
  <si>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</si>
  <si>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</si>
  <si>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</si>
  <si>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</si>
  <si>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</si>
  <si>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</si>
  <si>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</si>
  <si>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</si>
  <si>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</si>
  <si>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</si>
  <si>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</si>
  <si>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</si>
  <si>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</si>
  <si>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</si>
  <si>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</si>
  <si>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</si>
  <si>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</si>
  <si>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</si>
  <si>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</si>
  <si>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</si>
  <si>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</si>
  <si>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</si>
  <si>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</si>
  <si>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</si>
  <si>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</si>
  <si>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</si>
  <si>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</si>
  <si>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</si>
  <si>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</si>
  <si>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</si>
  <si>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</si>
  <si>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</si>
  <si>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</si>
  <si>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</si>
  <si>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</si>
  <si>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</si>
  <si>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</si>
  <si>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</si>
  <si>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</si>
  <si>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</si>
  <si>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</si>
  <si>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</si>
  <si>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</si>
  <si>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</si>
  <si>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</si>
  <si>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</si>
  <si>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</si>
  <si>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</si>
  <si>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</si>
  <si>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</si>
  <si>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</si>
  <si>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</si>
  <si>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</si>
  <si>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</si>
  <si>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</si>
  <si>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</si>
  <si>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</si>
  <si>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</si>
  <si>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</si>
  <si>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</si>
  <si>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</si>
  <si>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</si>
  <si>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</si>
  <si>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</si>
  <si>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</si>
  <si>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</si>
  <si>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</si>
  <si>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</si>
  <si>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</si>
  <si>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</si>
  <si>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</si>
  <si>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</si>
  <si>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</si>
  <si>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</si>
  <si>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</si>
  <si>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</si>
  <si>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</si>
  <si>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</si>
  <si>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</si>
  <si>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</si>
  <si>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</si>
  <si>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</si>
  <si>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</si>
  <si>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</si>
  <si>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</si>
  <si>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</si>
  <si>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</si>
  <si>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</si>
  <si>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</si>
  <si>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</si>
  <si>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</si>
  <si>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</si>
  <si>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</si>
  <si>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</si>
  <si>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</si>
  <si>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</si>
  <si>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</si>
  <si>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</si>
  <si>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</si>
  <si>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</si>
  <si>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</si>
  <si>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</si>
  <si>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</si>
  <si>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</si>
  <si>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</si>
  <si>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</si>
  <si>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</si>
  <si>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</si>
  <si>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</si>
  <si>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</si>
  <si>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</si>
  <si>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</si>
  <si>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</si>
  <si>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</si>
  <si>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</si>
  <si>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</si>
  <si>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</si>
  <si>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</si>
  <si>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</si>
  <si>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</si>
  <si>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</si>
  <si>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</si>
  <si>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</si>
  <si>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</si>
  <si>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</si>
  <si>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</si>
  <si>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</si>
  <si>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</si>
  <si>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</si>
  <si>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</si>
  <si>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</si>
  <si>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</si>
  <si>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</si>
  <si>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</si>
  <si>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</si>
  <si>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</si>
  <si>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</si>
  <si>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</si>
  <si>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</si>
  <si>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</si>
  <si>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</si>
  <si>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</si>
  <si>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</si>
  <si>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</si>
  <si>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</si>
  <si>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</si>
  <si>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</si>
  <si>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</si>
  <si>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</si>
  <si>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</si>
  <si>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</si>
  <si>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</si>
  <si>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</si>
  <si>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</si>
  <si>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</si>
  <si>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</si>
  <si>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</si>
  <si>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</si>
  <si>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</si>
  <si>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</si>
  <si>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</si>
  <si>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</si>
  <si>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</si>
  <si>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</si>
  <si>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</si>
  <si>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</si>
  <si>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</si>
  <si>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</si>
  <si>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</si>
  <si>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</si>
  <si>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</si>
  <si>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</si>
  <si>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</si>
  <si>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</si>
  <si>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</si>
  <si>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</si>
  <si>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</si>
  <si>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</si>
  <si>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</si>
  <si>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</si>
  <si>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</si>
  <si>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</si>
  <si>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</si>
  <si>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</si>
  <si>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</si>
  <si>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</si>
  <si>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</si>
  <si>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</si>
  <si>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</si>
  <si>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</si>
  <si>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</si>
  <si>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</si>
  <si>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</si>
  <si>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</si>
  <si>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</si>
  <si>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</si>
  <si>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</si>
  <si>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</si>
  <si>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</si>
  <si>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</si>
  <si>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</si>
  <si>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</si>
  <si>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</si>
  <si>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</si>
  <si>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</si>
  <si>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</si>
  <si>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</si>
  <si>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</si>
  <si>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</si>
  <si>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</si>
  <si>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</si>
  <si>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</si>
  <si>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</si>
  <si>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</si>
  <si>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</si>
  <si>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</si>
  <si>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</si>
  <si>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</si>
  <si>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</si>
  <si>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</si>
  <si>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</si>
  <si>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</si>
  <si>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</si>
  <si>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</si>
  <si>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</si>
  <si>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</si>
  <si>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</si>
  <si>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</si>
  <si>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</si>
  <si>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</si>
  <si>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</si>
  <si>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</si>
  <si>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</si>
  <si>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</si>
  <si>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</si>
  <si>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</si>
  <si>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</si>
  <si>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</si>
  <si>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</si>
  <si>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</si>
  <si>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</si>
  <si>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</si>
  <si>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</si>
  <si>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</si>
  <si>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</si>
  <si>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</si>
  <si>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</si>
  <si>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</si>
  <si>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</si>
  <si>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</si>
  <si>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</si>
  <si>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</si>
  <si>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</si>
  <si>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</si>
  <si>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</si>
  <si>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</si>
  <si>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</si>
  <si>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</si>
  <si>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</si>
  <si>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</si>
  <si>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</si>
  <si>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</si>
  <si>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</si>
  <si>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</si>
  <si>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</si>
  <si>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</si>
  <si>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</si>
  <si>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</si>
  <si>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</si>
  <si>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</si>
  <si>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</si>
  <si>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</si>
  <si>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</si>
  <si>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</si>
  <si>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</si>
  <si>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</si>
  <si>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</si>
  <si>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</si>
  <si>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</si>
  <si>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</si>
  <si>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</si>
  <si>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</si>
  <si>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</si>
  <si>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</si>
  <si>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</si>
  <si>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</si>
  <si>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</si>
  <si>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</si>
  <si>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</si>
  <si>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</si>
  <si>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</si>
  <si>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</si>
  <si>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</si>
  <si>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</si>
  <si>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</si>
  <si>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</si>
  <si>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</si>
  <si>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</si>
  <si>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</si>
  <si>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</si>
  <si>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</si>
  <si>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</si>
  <si>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</si>
  <si>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</si>
  <si>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</si>
  <si>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</si>
  <si>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</si>
  <si>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</si>
  <si>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</si>
  <si>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</si>
  <si>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</si>
  <si>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</si>
  <si>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</si>
  <si>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</si>
  <si>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</si>
  <si>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</si>
  <si>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</si>
  <si>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</si>
  <si>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</si>
  <si>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</si>
  <si>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</si>
  <si>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</si>
  <si>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</si>
  <si>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</si>
  <si>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</si>
  <si>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</si>
  <si>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</si>
  <si>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</si>
  <si>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</si>
  <si>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</si>
  <si>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</si>
  <si>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</si>
  <si>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</si>
  <si>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</si>
  <si>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</si>
  <si>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</si>
  <si>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</si>
  <si>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</si>
  <si>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</si>
  <si>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</si>
  <si>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</si>
  <si>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</si>
  <si>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</si>
  <si>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</si>
  <si>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</si>
  <si>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</si>
  <si>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</si>
  <si>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</si>
  <si>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</si>
  <si>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</si>
  <si>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</si>
  <si>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</si>
  <si>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</si>
  <si>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</si>
  <si>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</si>
  <si>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</si>
  <si>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</si>
  <si>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</si>
  <si>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</si>
  <si>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</si>
  <si>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</si>
  <si>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</si>
  <si>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</si>
  <si>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</si>
  <si>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</si>
  <si>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</si>
  <si>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</si>
  <si>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</si>
  <si>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</si>
  <si>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</si>
  <si>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</si>
  <si>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</si>
  <si>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</si>
  <si>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</si>
  <si>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</si>
  <si>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</si>
  <si>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</si>
  <si>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</si>
  <si>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</si>
  <si>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</si>
  <si>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</si>
  <si>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</si>
  <si>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</si>
  <si>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</si>
  <si>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</si>
  <si>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</si>
  <si>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</si>
  <si>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</si>
  <si>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</si>
  <si>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</si>
  <si>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</si>
  <si>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</si>
  <si>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</si>
  <si>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</si>
  <si>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</si>
  <si>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</si>
  <si>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</si>
  <si>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</si>
  <si>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</si>
  <si>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</si>
  <si>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</si>
  <si>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</si>
  <si>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</si>
  <si>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</si>
  <si>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</si>
  <si>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</si>
  <si>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</si>
  <si>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</si>
  <si>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</si>
  <si>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</si>
  <si>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</si>
  <si>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</si>
  <si>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</si>
  <si>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</si>
  <si>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</si>
  <si>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</si>
  <si>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</si>
  <si>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</si>
  <si>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</si>
  <si>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</si>
  <si>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</si>
  <si>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</si>
  <si>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</si>
  <si>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</si>
  <si>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</si>
  <si>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</si>
  <si>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</si>
  <si>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</si>
  <si>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</si>
  <si>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</si>
  <si>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</si>
  <si>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</si>
  <si>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</si>
  <si>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</si>
  <si>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</si>
  <si>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</si>
  <si>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</si>
  <si>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</si>
  <si>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</si>
  <si>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</si>
  <si>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</si>
  <si>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</si>
  <si>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</si>
  <si>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</si>
  <si>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</si>
  <si>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</si>
  <si>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</si>
  <si>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</si>
  <si>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</si>
  <si>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</si>
  <si>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</si>
  <si>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</si>
  <si>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</si>
  <si>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</si>
  <si>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</si>
  <si>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</si>
  <si>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</si>
  <si>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</si>
  <si>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</si>
  <si>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</si>
  <si>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</si>
  <si>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</si>
  <si>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</si>
  <si>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</si>
  <si>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</si>
  <si>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</si>
  <si>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</si>
  <si>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</si>
  <si>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</si>
  <si>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</si>
  <si>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</si>
  <si>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</si>
  <si>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</si>
  <si>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</si>
  <si>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</si>
  <si>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</si>
  <si>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</si>
  <si>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</si>
  <si>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</si>
  <si>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</si>
  <si>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</si>
  <si>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</si>
  <si>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</si>
  <si>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</si>
  <si>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</si>
  <si>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</si>
  <si>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</si>
  <si>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</si>
  <si>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</si>
  <si>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</si>
  <si>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</si>
  <si>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</si>
  <si>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</si>
  <si>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</si>
  <si>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</si>
  <si>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</si>
  <si>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</si>
  <si>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</si>
  <si>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</si>
  <si>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</si>
  <si>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</si>
  <si>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</si>
  <si>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</si>
  <si>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</si>
  <si>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</si>
  <si>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</si>
  <si>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</si>
  <si>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</si>
  <si>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</si>
  <si>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</si>
  <si>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</si>
  <si>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</si>
  <si>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</si>
  <si>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</si>
  <si>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</si>
  <si>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</si>
  <si>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</si>
  <si>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</si>
  <si>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</si>
  <si>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</si>
  <si>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</si>
  <si>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</si>
  <si>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</si>
  <si>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</si>
  <si>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</si>
  <si>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</si>
  <si>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</si>
  <si>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</si>
  <si>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</si>
  <si>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</si>
  <si>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</si>
  <si>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</si>
  <si>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</si>
  <si>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</si>
  <si>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</si>
  <si>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</si>
  <si>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</si>
  <si>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</si>
  <si>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</si>
  <si>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</si>
  <si>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</si>
  <si>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</si>
  <si>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</si>
  <si>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</si>
  <si>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</si>
  <si>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</si>
  <si>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</si>
  <si>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</si>
  <si>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</si>
  <si>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</si>
  <si>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</si>
  <si>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</si>
  <si>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</si>
  <si>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</si>
  <si>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</si>
  <si>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</si>
  <si>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</si>
  <si>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</si>
  <si>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</si>
  <si>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</si>
  <si>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</si>
  <si>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</si>
  <si>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</si>
  <si>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</si>
  <si>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</si>
  <si>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</si>
  <si>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</si>
  <si>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</si>
  <si>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</si>
  <si>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</si>
  <si>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</si>
  <si>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</si>
  <si>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</si>
  <si>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</si>
  <si>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</si>
  <si>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</si>
  <si>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</si>
  <si>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</si>
  <si>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</si>
  <si>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</si>
  <si>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</si>
  <si>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</si>
  <si>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</si>
  <si>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</si>
  <si>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</si>
  <si>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</si>
  <si>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</si>
  <si>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</si>
  <si>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</si>
  <si>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</si>
  <si>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</si>
  <si>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</si>
  <si>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</si>
  <si>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</si>
  <si>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</si>
  <si>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</si>
  <si>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</si>
  <si>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</si>
  <si>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</si>
  <si>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</si>
  <si>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</si>
  <si>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</si>
  <si>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</si>
  <si>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</si>
  <si>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</si>
  <si>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</si>
  <si>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</si>
  <si>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</si>
  <si>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</si>
  <si>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</si>
  <si>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</si>
  <si>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</si>
  <si>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</si>
  <si>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</si>
  <si>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</si>
  <si>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</si>
  <si>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</si>
  <si>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</si>
  <si>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</si>
  <si>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</si>
  <si>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</si>
  <si>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</si>
  <si>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</si>
  <si>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</si>
  <si>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</si>
  <si>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</si>
  <si>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</si>
  <si>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</si>
  <si>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</si>
  <si>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</si>
  <si>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</si>
  <si>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</si>
  <si>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</si>
  <si>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</si>
  <si>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</si>
  <si>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</si>
  <si>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</si>
  <si>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</si>
  <si>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</si>
  <si>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</si>
  <si>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</si>
  <si>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</si>
  <si>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</si>
  <si>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</si>
  <si>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</si>
  <si>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</si>
  <si>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</si>
  <si>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</si>
  <si>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</si>
  <si>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</si>
  <si>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</si>
  <si>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</si>
  <si>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</si>
  <si>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</si>
  <si>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</si>
  <si>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</si>
  <si>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</si>
  <si>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</si>
  <si>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</si>
  <si>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</si>
  <si>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</si>
  <si>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</si>
  <si>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</si>
  <si>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</si>
  <si>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</si>
  <si>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</si>
  <si>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</si>
  <si>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</si>
  <si>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</si>
  <si>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</si>
  <si>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</si>
  <si>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</si>
  <si>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</si>
  <si>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</si>
  <si>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</si>
  <si>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</si>
  <si>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</si>
  <si>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</si>
  <si>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</si>
  <si>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</si>
  <si>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</si>
  <si>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</si>
  <si>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</si>
  <si>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</si>
  <si>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</si>
  <si>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</si>
  <si>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</si>
  <si>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</si>
  <si>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</si>
  <si>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</si>
  <si>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</si>
  <si>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</si>
  <si>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</si>
  <si>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</si>
  <si>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</si>
  <si>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</si>
  <si>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</si>
  <si>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</si>
  <si>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</si>
  <si>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</si>
  <si>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</si>
  <si>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</si>
  <si>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</si>
  <si>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</si>
  <si>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</si>
  <si>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</si>
  <si>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</si>
  <si>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</si>
  <si>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</si>
  <si>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</si>
  <si>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</si>
  <si>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</si>
  <si>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</si>
  <si>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</si>
  <si>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</si>
  <si>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</si>
  <si>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</si>
  <si>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</si>
  <si>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</si>
  <si>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</si>
  <si>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</si>
  <si>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</si>
  <si>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</si>
  <si>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</si>
  <si>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</si>
  <si>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</si>
  <si>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</si>
  <si>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</si>
  <si>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</si>
  <si>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</si>
  <si>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</si>
  <si>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</si>
  <si>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</si>
  <si>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</si>
  <si>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</si>
  <si>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</si>
  <si>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</si>
  <si>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</si>
  <si>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</si>
  <si>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</si>
  <si>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</si>
  <si>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</si>
  <si>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</si>
  <si>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</si>
  <si>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</si>
  <si>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</si>
  <si>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</si>
  <si>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</si>
  <si>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</si>
  <si>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</si>
  <si>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</si>
  <si>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</si>
  <si>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</si>
  <si>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</si>
  <si>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</si>
  <si>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</si>
  <si>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</si>
  <si>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</si>
  <si>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</si>
  <si>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</si>
  <si>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</si>
  <si>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</si>
  <si>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</si>
  <si>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</si>
  <si>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</si>
  <si>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</si>
  <si>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</si>
  <si>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</si>
  <si>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</si>
  <si>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</si>
  <si>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</si>
  <si>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</si>
  <si>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</si>
  <si>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</si>
  <si>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</si>
  <si>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</si>
  <si>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</si>
  <si>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</si>
  <si>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</si>
  <si>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</si>
  <si>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</si>
  <si>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</si>
  <si>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</si>
  <si>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</si>
  <si>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</si>
  <si>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</si>
  <si>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</si>
  <si>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</si>
  <si>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</si>
  <si>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</si>
  <si>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</si>
  <si>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</si>
  <si>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</si>
  <si>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</si>
  <si>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</si>
  <si>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</si>
  <si>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</si>
  <si>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</si>
  <si>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</si>
  <si>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</si>
  <si>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</si>
  <si>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</si>
  <si>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</si>
  <si>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</si>
  <si>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</si>
  <si>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</si>
  <si>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</si>
  <si>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</si>
  <si>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</si>
  <si>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</si>
  <si>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</si>
  <si>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</si>
  <si>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</si>
  <si>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</si>
  <si>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</si>
  <si>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</si>
  <si>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</si>
  <si>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</si>
  <si>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</si>
  <si>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</si>
  <si>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</si>
  <si>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</si>
  <si>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</si>
  <si>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</si>
  <si>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</si>
  <si>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</si>
  <si>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</si>
  <si>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</si>
  <si>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</si>
  <si>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</si>
  <si>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</si>
  <si>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</si>
  <si>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</si>
  <si>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</si>
  <si>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</si>
  <si>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</si>
  <si>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</si>
  <si>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</si>
  <si>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</si>
  <si>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</si>
  <si>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</si>
  <si>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</si>
  <si>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</si>
  <si>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</si>
  <si>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</si>
  <si>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</si>
  <si>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</si>
  <si>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</si>
  <si>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</si>
  <si>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</si>
  <si>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</si>
  <si>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</si>
  <si>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</si>
  <si>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</si>
  <si>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</si>
  <si>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</si>
  <si>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</si>
  <si>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</si>
  <si>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</si>
  <si>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</si>
  <si>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</si>
  <si>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</si>
  <si>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</si>
  <si>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</si>
  <si>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</si>
  <si>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</si>
  <si>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</si>
  <si>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</si>
  <si>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</si>
  <si>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</si>
  <si>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</si>
  <si>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</si>
  <si>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</si>
  <si>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</si>
  <si>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</si>
  <si>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</si>
  <si>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</si>
  <si>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</si>
  <si>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</si>
  <si>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</si>
  <si>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</si>
  <si>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</si>
  <si>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</si>
  <si>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</si>
  <si>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</si>
  <si>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</si>
  <si>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</si>
  <si>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</si>
  <si>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</si>
  <si>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</si>
  <si>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</si>
  <si>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</si>
  <si>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</si>
  <si>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</si>
  <si>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</si>
  <si>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</si>
  <si>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</si>
  <si>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</si>
  <si>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</si>
  <si>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</si>
  <si>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</si>
  <si>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</si>
  <si>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</si>
  <si>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</si>
  <si>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</si>
  <si>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</si>
  <si>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</si>
  <si>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</si>
  <si>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</si>
  <si>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</si>
  <si>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</si>
  <si>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</si>
  <si>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</si>
  <si>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</si>
  <si>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</si>
  <si>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</si>
  <si>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</si>
  <si>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</si>
  <si>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</si>
  <si>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</si>
  <si>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</si>
  <si>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</si>
  <si>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</si>
  <si>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</si>
  <si>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</si>
  <si>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</si>
  <si>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</si>
  <si>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</si>
  <si>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</si>
  <si>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</si>
  <si>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</si>
  <si>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</si>
  <si>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</si>
  <si>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</si>
  <si>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</si>
  <si>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</si>
  <si>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</si>
  <si>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</si>
  <si>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</si>
  <si>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</si>
  <si>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</si>
  <si>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</si>
  <si>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</si>
  <si>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</si>
  <si>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</si>
  <si>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</si>
  <si>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</si>
  <si>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</si>
  <si>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</si>
  <si>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</si>
  <si>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</si>
  <si>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</si>
  <si>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</si>
  <si>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</si>
  <si>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</si>
  <si>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</si>
  <si>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</si>
  <si>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</si>
  <si>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</si>
  <si>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</si>
  <si>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</si>
  <si>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</si>
  <si>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</si>
  <si>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</si>
  <si>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</si>
  <si>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</si>
  <si>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</si>
  <si>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</si>
  <si>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</si>
  <si>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</si>
  <si>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</si>
  <si>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</si>
  <si>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</si>
  <si>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</si>
  <si>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</si>
  <si>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</si>
  <si>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</si>
  <si>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</si>
  <si>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</si>
  <si>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</si>
  <si>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</si>
  <si>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</si>
  <si>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</si>
  <si>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</si>
  <si>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</si>
  <si>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</si>
  <si>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</si>
  <si>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</si>
  <si>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</si>
  <si>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</si>
  <si>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</si>
  <si>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</si>
  <si>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</si>
  <si>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</si>
  <si>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</si>
  <si>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</si>
  <si>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</si>
  <si>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</si>
  <si>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</si>
  <si>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</si>
  <si>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</si>
  <si>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</si>
  <si>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</si>
  <si>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</si>
  <si>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</si>
  <si>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</si>
  <si>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</si>
  <si>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</si>
  <si>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</si>
  <si>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</si>
  <si>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</si>
  <si>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</si>
  <si>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</si>
  <si>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</si>
  <si>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</si>
  <si>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</si>
  <si>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</si>
  <si>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</si>
  <si>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</si>
  <si>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</si>
  <si>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</si>
  <si>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</si>
  <si>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</si>
  <si>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</si>
  <si>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</si>
  <si>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</si>
  <si>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</si>
  <si>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</si>
  <si>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</si>
  <si>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</si>
  <si>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</si>
  <si>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</si>
  <si>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</si>
  <si>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</si>
  <si>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</si>
  <si>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</si>
  <si>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</si>
  <si>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</si>
  <si>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</si>
  <si>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</si>
  <si>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</si>
  <si>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</si>
  <si>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</si>
  <si>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</si>
  <si>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</si>
  <si>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</si>
  <si>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</si>
  <si>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</si>
  <si>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</si>
  <si>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</si>
  <si>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</si>
  <si>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</si>
  <si>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</si>
  <si>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</si>
  <si>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</si>
  <si>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</si>
  <si>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</si>
  <si>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</si>
  <si>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</si>
  <si>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</si>
  <si>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</si>
  <si>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</si>
  <si>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</si>
  <si>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</si>
  <si>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</si>
  <si>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</si>
  <si>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</si>
  <si>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</si>
  <si>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</si>
  <si>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</si>
  <si>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</si>
  <si>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</si>
  <si>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</si>
  <si>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</si>
  <si>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</si>
  <si>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</si>
  <si>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</si>
  <si>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</si>
  <si>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</si>
  <si>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</si>
  <si>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</si>
  <si>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</si>
  <si>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</si>
  <si>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</si>
  <si>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</si>
  <si>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</si>
  <si>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</si>
  <si>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</si>
  <si>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</si>
  <si>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</si>
  <si>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</si>
  <si>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</si>
  <si>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</si>
  <si>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</si>
  <si>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</si>
  <si>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</si>
  <si>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</si>
  <si>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</si>
  <si>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</si>
  <si>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</si>
  <si>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</si>
  <si>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</si>
  <si>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</si>
  <si>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</si>
  <si>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</si>
  <si>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</si>
  <si>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</si>
  <si>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</si>
  <si>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</si>
  <si>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</si>
  <si>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</si>
  <si>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</si>
  <si>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</si>
  <si>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</si>
  <si>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</si>
  <si>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</si>
  <si>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</si>
  <si>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</si>
  <si>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</si>
  <si>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</si>
  <si>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</si>
  <si>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</si>
  <si>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</si>
  <si>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</si>
  <si>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</si>
  <si>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</si>
  <si>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</si>
  <si>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</si>
  <si>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</si>
  <si>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</si>
  <si>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</si>
  <si>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</si>
  <si>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</si>
  <si>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</si>
  <si>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</si>
  <si>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</si>
  <si>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</si>
  <si>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</si>
  <si>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</si>
  <si>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</si>
  <si>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</si>
  <si>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</si>
  <si>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</si>
  <si>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</si>
  <si>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</si>
  <si>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</si>
  <si>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</si>
  <si>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</si>
  <si>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</si>
  <si>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</si>
  <si>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</si>
  <si>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</si>
  <si>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</si>
  <si>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</si>
  <si>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</si>
  <si>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</si>
  <si>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</si>
  <si>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</si>
  <si>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</si>
  <si>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</si>
  <si>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</si>
  <si>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</si>
  <si>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</si>
  <si>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</si>
  <si>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</si>
  <si>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</si>
  <si>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</si>
  <si>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</si>
  <si>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</si>
  <si>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</si>
  <si>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</si>
  <si>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</si>
  <si>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</si>
  <si>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</si>
  <si>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</si>
  <si>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</si>
  <si>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</si>
  <si>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</si>
  <si>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</si>
  <si>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</si>
  <si>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</si>
  <si>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</si>
  <si>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</si>
  <si>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</si>
  <si>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</si>
  <si>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</si>
  <si>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</si>
  <si>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</si>
  <si>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</si>
  <si>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</si>
  <si>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</si>
  <si>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</si>
  <si>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</si>
  <si>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</si>
  <si>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</si>
  <si>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</si>
  <si>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</si>
  <si>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</si>
  <si>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</si>
  <si>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</si>
  <si>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</si>
  <si>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</si>
  <si>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</si>
  <si>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</si>
  <si>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</si>
  <si>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</si>
  <si>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</si>
  <si>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</si>
  <si>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</si>
  <si>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</si>
  <si>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</si>
  <si>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</si>
  <si>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</si>
  <si>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</si>
  <si>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</si>
  <si>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</si>
  <si>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</si>
  <si>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</si>
  <si>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</si>
  <si>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</si>
  <si>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</si>
  <si>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</si>
  <si>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</si>
  <si>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</si>
  <si>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</si>
  <si>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</si>
  <si>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</si>
  <si>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</si>
  <si>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</si>
  <si>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</si>
  <si>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</si>
  <si>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</si>
  <si>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</si>
  <si>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</si>
  <si>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</si>
  <si>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</si>
  <si>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</si>
  <si>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</si>
  <si>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</si>
  <si>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</si>
  <si>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</si>
  <si>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</si>
  <si>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</si>
  <si>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</si>
  <si>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</si>
  <si>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</si>
  <si>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</si>
  <si>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</si>
  <si>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</si>
  <si>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</si>
  <si>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</si>
  <si>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</si>
  <si>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</si>
  <si>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</si>
  <si>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</si>
  <si>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</si>
  <si>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</si>
  <si>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</si>
  <si>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</si>
  <si>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</si>
  <si>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</si>
  <si>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</si>
  <si>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</si>
  <si>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</si>
  <si>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</si>
  <si>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</si>
  <si>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</si>
  <si>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</si>
  <si>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</si>
  <si>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</si>
  <si>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</si>
  <si>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</si>
  <si>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</si>
  <si>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</si>
  <si>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</si>
  <si>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</si>
  <si>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</si>
  <si>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</si>
  <si>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</si>
  <si>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</si>
  <si>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</si>
  <si>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</si>
  <si>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</si>
  <si>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</si>
  <si>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</si>
  <si>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</si>
  <si>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</si>
  <si>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</si>
  <si>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</si>
  <si>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</si>
  <si>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</si>
  <si>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</si>
  <si>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</si>
  <si>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</si>
  <si>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</si>
  <si>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</si>
  <si>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</si>
  <si>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</si>
  <si>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</si>
  <si>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</si>
  <si>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</si>
  <si>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</si>
  <si>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</si>
  <si>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</si>
  <si>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</si>
  <si>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</si>
  <si>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</si>
  <si>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</si>
  <si>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</si>
  <si>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</si>
  <si>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</si>
  <si>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</si>
  <si>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</si>
  <si>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</si>
  <si>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</si>
  <si>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</si>
  <si>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</si>
  <si>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</si>
  <si>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</si>
  <si>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</si>
  <si>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</si>
  <si>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</si>
  <si>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</si>
  <si>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</si>
  <si>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</si>
  <si>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</si>
  <si>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</si>
  <si>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</si>
  <si>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</si>
  <si>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</si>
  <si>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</si>
  <si>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</si>
  <si>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</si>
  <si>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</si>
  <si>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</si>
  <si>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</si>
  <si>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</si>
  <si>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</si>
  <si>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</si>
  <si>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</si>
  <si>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</si>
  <si>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</si>
  <si>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</si>
  <si>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</si>
  <si>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</si>
  <si>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</si>
  <si>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</si>
  <si>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</si>
  <si>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</si>
  <si>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</si>
  <si>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</si>
  <si>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</si>
  <si>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</si>
  <si>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</si>
  <si>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</si>
  <si>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</si>
  <si>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</si>
  <si>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</si>
  <si>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</si>
  <si>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</si>
  <si>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</si>
  <si>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</si>
  <si>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</si>
  <si>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</si>
  <si>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</si>
  <si>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</si>
  <si>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</si>
  <si>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</si>
  <si>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</si>
  <si>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</si>
  <si>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</si>
  <si>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</si>
  <si>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</si>
  <si>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</si>
  <si>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</si>
  <si>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</si>
  <si>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</si>
  <si>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</si>
  <si>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</si>
  <si>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</si>
  <si>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</si>
  <si>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</si>
  <si>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</si>
  <si>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</si>
  <si>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</si>
  <si>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</si>
  <si>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</si>
  <si>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</si>
  <si>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</si>
  <si>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</si>
  <si>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</si>
  <si>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</si>
  <si>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</si>
  <si>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</si>
  <si>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</si>
  <si>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</si>
  <si>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</si>
  <si>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</si>
  <si>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</si>
  <si>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</si>
  <si>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</si>
  <si>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</si>
  <si>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</si>
  <si>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</si>
  <si>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</si>
  <si>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</si>
  <si>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</si>
  <si>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</si>
  <si>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</si>
  <si>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</si>
  <si>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</si>
  <si>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</si>
  <si>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</si>
  <si>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</si>
  <si>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</si>
  <si>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</si>
  <si>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</si>
  <si>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</si>
  <si>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</si>
  <si>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</si>
  <si>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</si>
  <si>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</si>
  <si>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</si>
  <si>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</si>
  <si>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</si>
  <si>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</si>
  <si>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</si>
  <si>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</si>
  <si>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</si>
  <si>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</si>
  <si>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</si>
  <si>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</si>
  <si>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</si>
  <si>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</si>
  <si>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</si>
  <si>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</si>
  <si>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</si>
  <si>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</si>
  <si>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</si>
  <si>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</si>
  <si>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</si>
  <si>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</si>
  <si>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</si>
  <si>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</si>
  <si>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</si>
  <si>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</si>
  <si>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</si>
  <si>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</si>
  <si>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</si>
  <si>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</si>
  <si>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</si>
  <si>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</si>
  <si>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</si>
  <si>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</si>
  <si>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</si>
  <si>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</si>
  <si>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</si>
  <si>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</si>
  <si>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</si>
  <si>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</si>
  <si>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</si>
  <si>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</si>
  <si>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</si>
  <si>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</si>
  <si>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</si>
  <si>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</si>
  <si>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</si>
  <si>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</si>
  <si>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</si>
  <si>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</si>
  <si>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</si>
  <si>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</si>
  <si>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</si>
  <si>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</si>
  <si>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</si>
  <si>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</si>
  <si>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</si>
  <si>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</si>
  <si>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</si>
  <si>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</si>
  <si>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</si>
  <si>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</si>
  <si>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</si>
  <si>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</si>
  <si>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</si>
  <si>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</si>
  <si>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</si>
  <si>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</si>
  <si>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</si>
  <si>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</si>
  <si>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</si>
  <si>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</si>
  <si>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</si>
  <si>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</si>
  <si>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</si>
  <si>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</si>
  <si>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</si>
  <si>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</si>
  <si>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</si>
  <si>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</si>
  <si>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</si>
  <si>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</si>
  <si>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</si>
  <si>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</si>
  <si>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</si>
  <si>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</si>
  <si>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</si>
  <si>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</si>
  <si>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</si>
  <si>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</si>
  <si>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</si>
  <si>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</si>
  <si>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</si>
  <si>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</si>
  <si>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</si>
  <si>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</si>
  <si>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</si>
  <si>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</si>
  <si>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</si>
  <si>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</si>
  <si>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</si>
  <si>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</si>
  <si>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</si>
  <si>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</si>
  <si>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</si>
  <si>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</si>
  <si>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</si>
  <si>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</si>
  <si>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</si>
  <si>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</si>
  <si>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</si>
  <si>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</si>
  <si>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</si>
  <si>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</si>
  <si>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</si>
  <si>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</si>
  <si>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</si>
  <si>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</si>
  <si>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</si>
  <si>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</si>
  <si>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</si>
  <si>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</si>
  <si>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</si>
  <si>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</si>
  <si>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</si>
  <si>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</si>
  <si>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</si>
  <si>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</si>
  <si>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</si>
  <si>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</si>
  <si>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</si>
  <si>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</si>
  <si>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</si>
  <si>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</si>
  <si>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</si>
  <si>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</si>
  <si>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</si>
  <si>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</si>
  <si>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</si>
  <si>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</si>
  <si>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</si>
  <si>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</si>
  <si>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</si>
  <si>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</si>
  <si>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</si>
  <si>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</si>
  <si>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</si>
  <si>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</si>
  <si>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</si>
  <si>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</si>
  <si>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</si>
  <si>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</si>
  <si>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</si>
  <si>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</si>
  <si>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</si>
  <si>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</si>
  <si>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</si>
  <si>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</si>
  <si>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</si>
  <si>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</si>
  <si>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</si>
  <si>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</si>
  <si>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</si>
  <si>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</si>
  <si>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</si>
  <si>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</si>
  <si>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</si>
  <si>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</si>
  <si>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</si>
  <si>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</si>
  <si>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</si>
  <si>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</si>
  <si>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</si>
  <si>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</si>
  <si>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</si>
  <si>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</si>
  <si>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</si>
  <si>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</si>
  <si>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</si>
  <si>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</si>
  <si>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</si>
  <si>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</si>
  <si>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</si>
  <si>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</si>
  <si>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</si>
  <si>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</si>
  <si>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</si>
  <si>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</si>
  <si>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</si>
  <si>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</si>
  <si>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</si>
  <si>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</si>
  <si>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</si>
  <si>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</si>
  <si>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</si>
  <si>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</si>
  <si>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</si>
  <si>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</si>
  <si>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</si>
  <si>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</si>
  <si>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</si>
  <si>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</si>
  <si>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</si>
  <si>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</si>
  <si>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</si>
  <si>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</si>
  <si>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</si>
  <si>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</si>
  <si>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</si>
  <si>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</si>
  <si>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</si>
  <si>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</si>
  <si>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</si>
  <si>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</si>
  <si>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</si>
  <si>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</si>
  <si>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</si>
  <si>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</si>
  <si>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</si>
  <si>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</si>
  <si>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</si>
  <si>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</si>
  <si>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</si>
  <si>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</si>
  <si>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</si>
  <si>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</si>
  <si>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</si>
  <si>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</si>
  <si>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</si>
  <si>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</si>
  <si>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</si>
  <si>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</si>
  <si>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</si>
  <si>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</si>
  <si>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</si>
  <si>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</si>
  <si>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</si>
  <si>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</si>
  <si>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</si>
  <si>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</si>
  <si>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</si>
  <si>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</si>
  <si>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</si>
  <si>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</si>
  <si>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</si>
  <si>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</si>
  <si>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</si>
  <si>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</si>
  <si>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</si>
  <si>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</si>
  <si>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</si>
  <si>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</si>
  <si>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</si>
  <si>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</si>
  <si>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</si>
  <si>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</si>
  <si>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</si>
  <si>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</si>
  <si>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</si>
  <si>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</si>
  <si>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</si>
  <si>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</si>
  <si>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</si>
  <si>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</si>
  <si>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</si>
  <si>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</si>
  <si>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</si>
  <si>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</si>
  <si>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</si>
  <si>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</si>
  <si>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</si>
  <si>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</si>
  <si>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</si>
  <si>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</si>
  <si>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</si>
  <si>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</si>
  <si>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</si>
  <si>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</si>
  <si>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</si>
  <si>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</si>
  <si>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</si>
  <si>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</si>
  <si>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</si>
  <si>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</si>
  <si>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</si>
  <si>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</si>
  <si>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</si>
  <si>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</si>
  <si>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</si>
  <si>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</si>
  <si>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</si>
  <si>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</si>
  <si>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</si>
  <si>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</si>
  <si>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</si>
  <si>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</si>
  <si>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</si>
  <si>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</si>
  <si>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</si>
  <si>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</si>
  <si>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</si>
  <si>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</si>
  <si>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</si>
  <si>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</si>
  <si>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</si>
  <si>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</si>
  <si>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</si>
  <si>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</si>
  <si>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</si>
  <si>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</si>
  <si>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</si>
  <si>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</si>
  <si>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</si>
  <si>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</si>
  <si>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</si>
  <si>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</si>
  <si>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</si>
  <si>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</si>
  <si>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</si>
  <si>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</si>
  <si>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</si>
  <si>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</si>
  <si>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</si>
  <si>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</si>
  <si>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</si>
  <si>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</si>
  <si>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</si>
  <si>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</si>
  <si>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</si>
  <si>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</si>
  <si>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</si>
  <si>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</si>
  <si>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</si>
  <si>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</si>
  <si>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</si>
  <si>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</si>
  <si>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</si>
  <si>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</si>
  <si>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</si>
  <si>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</si>
  <si>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</si>
  <si>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</si>
  <si>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</si>
  <si>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</si>
  <si>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</si>
  <si>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</si>
  <si>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</si>
  <si>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</si>
  <si>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</si>
  <si>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</si>
  <si>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</si>
  <si>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</si>
  <si>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</si>
  <si>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</si>
  <si>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</si>
  <si>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</si>
  <si>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</si>
  <si>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</si>
  <si>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</si>
  <si>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</si>
  <si>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</si>
  <si>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</si>
  <si>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</si>
  <si>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</si>
  <si>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</si>
  <si>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</si>
  <si>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</si>
  <si>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</si>
  <si>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</si>
  <si>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</si>
  <si>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</si>
  <si>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</si>
  <si>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</si>
  <si>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</si>
  <si>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</si>
  <si>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</si>
  <si>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</si>
  <si>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</si>
  <si>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</si>
  <si>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</si>
  <si>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</si>
  <si>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</si>
  <si>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</si>
  <si>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</si>
  <si>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</si>
  <si>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</si>
  <si>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</si>
  <si>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</si>
  <si>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</si>
  <si>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</si>
  <si>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</si>
  <si>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</si>
  <si>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</si>
  <si>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</si>
  <si>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</si>
  <si>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</si>
  <si>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</si>
  <si>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</si>
  <si>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</si>
  <si>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</si>
  <si>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</si>
  <si>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</si>
  <si>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</si>
  <si>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</si>
  <si>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</si>
  <si>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</si>
  <si>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</si>
  <si>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</si>
  <si>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</si>
  <si>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</si>
  <si>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</si>
  <si>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</si>
  <si>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</si>
  <si>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</si>
  <si>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</si>
  <si>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</si>
  <si>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</si>
  <si>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</si>
  <si>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</si>
  <si>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</si>
  <si>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</si>
  <si>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</si>
  <si>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</si>
  <si>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</si>
  <si>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</si>
  <si>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</si>
  <si>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</si>
  <si>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</si>
  <si>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</si>
  <si>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</si>
  <si>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</si>
  <si>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</si>
  <si>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</si>
  <si>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</si>
  <si>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</si>
  <si>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</si>
  <si>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</si>
  <si>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</si>
  <si>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</si>
  <si>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</si>
  <si>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</si>
  <si>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</si>
  <si>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</si>
  <si>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</si>
  <si>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</si>
  <si>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</si>
  <si>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</si>
  <si>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</si>
  <si>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</si>
  <si>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</si>
  <si>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</si>
  <si>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</si>
  <si>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</si>
  <si>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</si>
  <si>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</si>
  <si>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</si>
  <si>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</si>
  <si>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</si>
  <si>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</si>
  <si>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</si>
  <si>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</si>
  <si>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</si>
  <si>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</si>
  <si>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</si>
  <si>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</si>
  <si>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</si>
  <si>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</si>
  <si>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</si>
  <si>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</si>
  <si>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</si>
  <si>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</si>
  <si>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</si>
  <si>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</si>
  <si>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</si>
  <si>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</si>
  <si>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</si>
  <si>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</si>
  <si>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</si>
  <si>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</si>
  <si>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</si>
  <si>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</si>
  <si>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</si>
  <si>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</si>
  <si>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</si>
  <si>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</si>
  <si>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</si>
  <si>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</si>
  <si>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</si>
  <si>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</si>
  <si>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</si>
  <si>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</si>
  <si>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</si>
  <si>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</si>
  <si>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</si>
  <si>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</si>
  <si>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</si>
  <si>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</si>
  <si>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</si>
  <si>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</si>
  <si>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</si>
  <si>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</si>
  <si>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</si>
  <si>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</si>
  <si>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</si>
  <si>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</si>
  <si>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</si>
  <si>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</si>
  <si>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</si>
  <si>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</si>
  <si>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</si>
  <si>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</si>
  <si>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</si>
  <si>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</si>
  <si>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</si>
  <si>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</si>
  <si>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</si>
  <si>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</si>
  <si>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</si>
  <si>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</si>
  <si>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</si>
  <si>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</si>
  <si>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</si>
  <si>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</si>
  <si>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</si>
  <si>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</si>
  <si>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</si>
  <si>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</si>
  <si>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</si>
  <si>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</si>
  <si>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</si>
  <si>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</si>
  <si>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</si>
  <si>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</si>
  <si>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</si>
  <si>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</si>
  <si>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</si>
  <si>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</si>
  <si>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</si>
  <si>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</si>
  <si>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</si>
  <si>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</si>
  <si>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</si>
  <si>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</si>
  <si>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</si>
  <si>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</si>
  <si>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</si>
  <si>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</si>
  <si>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</si>
  <si>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</si>
  <si>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</si>
  <si>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</si>
  <si>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</si>
  <si>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</si>
  <si>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</si>
  <si>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</si>
  <si>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</si>
  <si>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</si>
  <si>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</si>
  <si>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</si>
  <si>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</si>
  <si>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</si>
  <si>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</si>
  <si>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</si>
  <si>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</si>
  <si>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</si>
  <si>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</si>
  <si>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</si>
  <si>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</si>
  <si>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</si>
  <si>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</si>
  <si>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</si>
  <si>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</si>
  <si>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</si>
  <si>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</si>
  <si>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</si>
  <si>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</si>
  <si>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</si>
  <si>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</si>
  <si>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</si>
  <si>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</si>
  <si>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</si>
  <si>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</si>
  <si>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</si>
  <si>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</si>
  <si>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</si>
  <si>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</si>
  <si>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</si>
  <si>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</si>
  <si>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</si>
  <si>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</si>
  <si>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</si>
  <si>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</si>
  <si>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</si>
  <si>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</si>
  <si>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</si>
  <si>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</si>
  <si>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</si>
  <si>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</si>
  <si>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</si>
  <si>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</si>
  <si>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</si>
  <si>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</si>
  <si>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</si>
  <si>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</si>
  <si>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</si>
  <si>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</si>
  <si>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</si>
  <si>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</si>
  <si>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</si>
  <si>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</si>
  <si>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</si>
  <si>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</si>
  <si>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</si>
  <si>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</si>
  <si>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</si>
  <si>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</si>
  <si>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</si>
  <si>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</si>
  <si>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</si>
  <si>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</si>
  <si>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</si>
  <si>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</si>
  <si>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</si>
  <si>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</si>
  <si>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</si>
  <si>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</si>
  <si>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</si>
  <si>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</si>
  <si>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</si>
  <si>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</si>
  <si>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</si>
  <si>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</si>
  <si>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</si>
  <si>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</si>
  <si>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</si>
  <si>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</si>
  <si>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</si>
  <si>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</si>
  <si>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</si>
  <si>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</si>
  <si>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</si>
  <si>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</si>
  <si>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</si>
  <si>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</si>
  <si>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</si>
  <si>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</si>
  <si>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</si>
  <si>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</si>
  <si>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</si>
  <si>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</si>
  <si>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</si>
  <si>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</si>
  <si>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</si>
  <si>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</si>
  <si>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</si>
  <si>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</si>
  <si>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</si>
  <si>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</si>
  <si>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</si>
  <si>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</si>
  <si>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</si>
  <si>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</si>
  <si>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</si>
  <si>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</si>
  <si>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</si>
  <si>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</si>
  <si>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</si>
  <si>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</si>
  <si>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</si>
  <si>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</si>
  <si>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</si>
  <si>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</si>
  <si>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</si>
  <si>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</si>
  <si>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</si>
  <si>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</si>
  <si>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</si>
  <si>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</si>
  <si>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</si>
  <si>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</si>
  <si>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</si>
  <si>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</si>
  <si>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</si>
  <si>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</si>
  <si>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</si>
  <si>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</si>
  <si>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</si>
  <si>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</si>
  <si>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</si>
  <si>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</si>
  <si>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</si>
  <si>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</si>
  <si>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</si>
  <si>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</si>
  <si>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</si>
  <si>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</si>
  <si>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</si>
  <si>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</si>
  <si>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</si>
  <si>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</si>
  <si>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</si>
  <si>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</si>
  <si>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</si>
  <si>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</si>
  <si>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</si>
  <si>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</si>
  <si>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</si>
  <si>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</si>
  <si>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</si>
  <si>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</si>
  <si>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</si>
  <si>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</si>
  <si>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</si>
  <si>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</si>
  <si>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</si>
  <si>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</si>
  <si>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</si>
  <si>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</si>
  <si>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</si>
  <si>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</si>
  <si>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</si>
  <si>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</si>
  <si>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</si>
  <si>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</si>
  <si>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</si>
  <si>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</si>
  <si>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</si>
  <si>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</si>
  <si>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</si>
  <si>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</si>
  <si>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</si>
  <si>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</si>
  <si>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</si>
  <si>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</si>
  <si>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</si>
  <si>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</si>
  <si>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</si>
  <si>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</si>
  <si>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</si>
  <si>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</si>
  <si>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</si>
  <si>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</si>
  <si>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</si>
  <si>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</si>
  <si>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</si>
  <si>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</si>
  <si>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</si>
  <si>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</si>
  <si>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</si>
  <si>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</si>
  <si>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</si>
  <si>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</si>
  <si>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</si>
  <si>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</si>
  <si>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</si>
  <si>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</si>
  <si>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</si>
  <si>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</si>
  <si>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</si>
  <si>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</si>
  <si>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</si>
  <si>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</si>
  <si>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</si>
  <si>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</si>
  <si>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</si>
  <si>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</si>
  <si>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</si>
  <si>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</si>
  <si>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</si>
  <si>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</si>
  <si>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</si>
  <si>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</si>
  <si>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</si>
  <si>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</si>
  <si>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</si>
  <si>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</si>
  <si>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</si>
  <si>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</si>
  <si>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</si>
  <si>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</si>
  <si>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</si>
  <si>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</si>
  <si>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</si>
  <si>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</si>
  <si>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</si>
  <si>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</si>
  <si>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</si>
  <si>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</si>
  <si>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</si>
  <si>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</si>
  <si>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</si>
  <si>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</si>
  <si>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</si>
  <si>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</si>
  <si>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</si>
  <si>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</si>
  <si>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</si>
  <si>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</si>
  <si>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</si>
  <si>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</si>
  <si>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</si>
  <si>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</si>
  <si>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</si>
  <si>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</si>
  <si>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</si>
  <si>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</si>
  <si>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</si>
  <si>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</si>
  <si>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</si>
  <si>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</si>
  <si>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</si>
  <si>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</si>
  <si>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</si>
  <si>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</si>
  <si>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</si>
  <si>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</si>
  <si>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</si>
  <si>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</si>
  <si>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</si>
  <si>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</si>
  <si>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</si>
  <si>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</si>
  <si>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</si>
  <si>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</si>
  <si>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</si>
  <si>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</si>
  <si>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</si>
  <si>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</si>
  <si>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</si>
  <si>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</si>
  <si>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</si>
  <si>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</si>
  <si>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</si>
  <si>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</si>
  <si>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</si>
  <si>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</si>
  <si>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</si>
  <si>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</si>
  <si>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</si>
  <si>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</si>
  <si>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</si>
  <si>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</si>
  <si>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</si>
  <si>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</si>
  <si>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</si>
  <si>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</si>
  <si>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</si>
  <si>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</si>
  <si>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</si>
  <si>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</si>
  <si>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</si>
  <si>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</si>
  <si>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</si>
  <si>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</si>
  <si>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</si>
  <si>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</si>
  <si>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</si>
  <si>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</si>
  <si>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</si>
  <si>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</si>
  <si>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</si>
  <si>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</si>
  <si>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</si>
  <si>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</si>
  <si>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</si>
  <si>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</si>
  <si>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</si>
  <si>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</si>
  <si>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</si>
  <si>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</si>
  <si>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</si>
  <si>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</si>
  <si>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</si>
  <si>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</si>
  <si>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</si>
  <si>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</si>
  <si>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</si>
  <si>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</si>
  <si>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</si>
  <si>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</si>
  <si>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</si>
  <si>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</si>
  <si>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</si>
  <si>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</si>
  <si>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</si>
  <si>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</si>
  <si>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</si>
  <si>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</si>
  <si>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</si>
  <si>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</si>
  <si>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</si>
  <si>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</si>
  <si>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</si>
  <si>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</si>
  <si>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</si>
  <si>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</si>
  <si>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</si>
  <si>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</si>
  <si>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</si>
  <si>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</si>
  <si>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</si>
  <si>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</si>
  <si>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</si>
  <si>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</si>
  <si>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</si>
  <si>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</si>
  <si>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</si>
  <si>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</si>
  <si>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</si>
  <si>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</si>
  <si>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</si>
  <si>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</si>
  <si>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</si>
  <si>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</si>
  <si>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</si>
  <si>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</si>
  <si>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</si>
  <si>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</si>
  <si>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</si>
  <si>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</si>
  <si>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</si>
  <si>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</si>
  <si>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</si>
  <si>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</si>
  <si>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</si>
  <si>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</si>
  <si>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</si>
  <si>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</si>
  <si>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</si>
  <si>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</si>
  <si>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</si>
  <si>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</si>
  <si>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</si>
  <si>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</si>
  <si>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</si>
  <si>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</si>
  <si>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</si>
  <si>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</si>
  <si>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</si>
  <si>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</si>
  <si>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</si>
  <si>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</si>
  <si>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</si>
  <si>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</si>
  <si>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</si>
  <si>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</si>
  <si>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</si>
  <si>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</si>
  <si>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</si>
  <si>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</si>
  <si>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</si>
  <si>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</si>
  <si>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</si>
  <si>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</si>
  <si>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</si>
  <si>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</si>
  <si>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</si>
  <si>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</si>
  <si>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</si>
  <si>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</si>
  <si>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</si>
  <si>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</si>
  <si>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</si>
  <si>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</si>
  <si>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</si>
  <si>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</si>
  <si>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</si>
  <si>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</si>
  <si>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</si>
  <si>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</si>
  <si>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</si>
  <si>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</si>
  <si>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</si>
  <si>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</si>
  <si>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</si>
  <si>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</si>
  <si>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</si>
  <si>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</si>
  <si>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</si>
  <si>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</si>
  <si>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</si>
  <si>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</si>
  <si>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</si>
  <si>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</si>
  <si>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</si>
  <si>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</si>
  <si>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</si>
  <si>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</si>
  <si>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</si>
  <si>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</si>
  <si>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</si>
  <si>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</si>
  <si>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</si>
  <si>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</si>
  <si>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</si>
  <si>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</si>
  <si>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</si>
  <si>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</si>
  <si>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</si>
  <si>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</si>
  <si>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</si>
  <si>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</si>
  <si>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</si>
  <si>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</si>
  <si>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</si>
  <si>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</si>
  <si>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</si>
  <si>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</si>
  <si>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</si>
  <si>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</si>
  <si>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</si>
  <si>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</si>
  <si>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</si>
  <si>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</si>
  <si>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</si>
  <si>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</si>
  <si>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</si>
  <si>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</si>
  <si>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</si>
  <si>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</si>
  <si>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</si>
  <si>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</si>
  <si>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</si>
  <si>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</si>
  <si>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</si>
  <si>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</si>
  <si>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</si>
  <si>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</si>
  <si>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</si>
  <si>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</si>
  <si>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</si>
  <si>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</si>
  <si>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</si>
  <si>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</si>
  <si>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</si>
  <si>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</si>
  <si>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</si>
  <si>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</si>
  <si>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</si>
  <si>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</si>
  <si>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</si>
  <si>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</si>
  <si>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</si>
  <si>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</si>
  <si>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</si>
  <si>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</si>
  <si>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</si>
  <si>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</si>
  <si>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</si>
  <si>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</si>
  <si>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</si>
  <si>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</si>
  <si>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</si>
  <si>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</si>
  <si>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</si>
  <si>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</si>
  <si>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</si>
  <si>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</si>
  <si>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</si>
  <si>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</si>
  <si>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</si>
  <si>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</si>
  <si>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</si>
  <si>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</si>
  <si>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</si>
  <si>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</si>
  <si>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</si>
  <si>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</si>
  <si>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</si>
  <si>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</si>
  <si>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</si>
  <si>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</si>
  <si>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</si>
  <si>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</si>
  <si>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</si>
  <si>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</si>
  <si>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</si>
  <si>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</si>
  <si>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</si>
  <si>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</si>
  <si>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</si>
  <si>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</si>
  <si>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</si>
  <si>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</si>
  <si>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</si>
  <si>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</si>
  <si>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</si>
  <si>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</si>
  <si>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</si>
  <si>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</si>
  <si>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</si>
  <si>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</si>
  <si>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</si>
  <si>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</si>
  <si>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</si>
  <si>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</si>
  <si>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</si>
  <si>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</si>
  <si>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</si>
  <si>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</si>
  <si>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</si>
  <si>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</si>
  <si>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</si>
  <si>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</si>
  <si>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</si>
  <si>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</si>
  <si>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</si>
  <si>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</si>
  <si>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</si>
  <si>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</si>
  <si>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</si>
  <si>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</si>
  <si>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</si>
  <si>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</si>
  <si>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</si>
  <si>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</si>
  <si>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</si>
  <si>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</si>
  <si>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</si>
  <si>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</si>
  <si>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</si>
  <si>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</si>
  <si>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</si>
  <si>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</si>
  <si>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</si>
  <si>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</si>
  <si>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</si>
  <si>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</si>
  <si>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</si>
  <si>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</si>
  <si>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</si>
  <si>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</si>
  <si>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</si>
  <si>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</si>
  <si>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</si>
  <si>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</si>
  <si>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</si>
  <si>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</si>
  <si>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</si>
  <si>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</si>
  <si>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</si>
  <si>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</si>
  <si>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</si>
  <si>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</si>
  <si>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</si>
  <si>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</si>
  <si>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</si>
  <si>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</si>
  <si>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</si>
  <si>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</si>
  <si>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</si>
  <si>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</si>
  <si>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</si>
  <si>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</si>
  <si>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</si>
  <si>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</si>
  <si>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</si>
  <si>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</si>
  <si>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</si>
  <si>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</si>
  <si>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</si>
  <si>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</si>
  <si>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</si>
  <si>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</si>
  <si>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</si>
  <si>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</si>
  <si>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</si>
  <si>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</si>
  <si>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</si>
  <si>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</si>
  <si>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</si>
  <si>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</si>
  <si>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</si>
  <si>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</si>
  <si>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</si>
  <si>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</si>
  <si>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</si>
  <si>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</si>
  <si>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</si>
  <si>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</si>
  <si>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</si>
  <si>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</si>
  <si>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</si>
  <si>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</si>
  <si>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</si>
  <si>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</si>
  <si>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</si>
  <si>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</si>
  <si>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</si>
  <si>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</si>
  <si>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</si>
  <si>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</si>
  <si>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</si>
  <si>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</si>
  <si>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</si>
  <si>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</si>
  <si>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</si>
  <si>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</si>
  <si>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</si>
  <si>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</si>
  <si>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</si>
  <si>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</si>
  <si>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</si>
  <si>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</si>
  <si>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</si>
  <si>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</si>
  <si>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</si>
  <si>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</si>
  <si>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</si>
  <si>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</si>
  <si>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</si>
  <si>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</si>
  <si>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</si>
  <si>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</si>
  <si>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</si>
  <si>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</si>
  <si>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</si>
  <si>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</si>
  <si>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</si>
  <si>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</si>
  <si>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</si>
  <si>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</si>
  <si>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</si>
  <si>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</si>
  <si>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</si>
  <si>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</si>
  <si>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</si>
  <si>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</si>
  <si>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</si>
  <si>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</si>
  <si>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</si>
  <si>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</si>
  <si>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</si>
  <si>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</si>
  <si>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</si>
  <si>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</si>
  <si>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</si>
  <si>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</si>
  <si>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</si>
  <si>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</si>
  <si>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</si>
  <si>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</si>
  <si>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</si>
  <si>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</si>
  <si>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</si>
  <si>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</si>
  <si>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</si>
  <si>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</si>
  <si>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</si>
  <si>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</si>
  <si>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</si>
  <si>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</si>
  <si>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</si>
  <si>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</si>
  <si>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</si>
  <si>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</si>
  <si>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</si>
  <si>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</si>
  <si>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</si>
  <si>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</si>
  <si>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</si>
  <si>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</si>
  <si>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</si>
  <si>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</si>
  <si>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</si>
  <si>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</si>
  <si>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</si>
  <si>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</si>
  <si>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</si>
  <si>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</si>
  <si>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</si>
  <si>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</si>
  <si>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</si>
  <si>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</si>
  <si>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</si>
  <si>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</si>
  <si>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</si>
  <si>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</si>
  <si>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</si>
  <si>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</si>
  <si>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</si>
  <si>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</si>
  <si>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</si>
  <si>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</si>
  <si>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</si>
  <si>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</si>
  <si>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</si>
  <si>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</si>
  <si>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</si>
  <si>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</si>
  <si>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</si>
  <si>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</si>
  <si>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</si>
  <si>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</si>
  <si>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</si>
  <si>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</si>
  <si>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</si>
  <si>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</si>
  <si>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</si>
  <si>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</si>
  <si>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</si>
  <si>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</si>
  <si>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</si>
  <si>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</si>
  <si>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</si>
  <si>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</si>
  <si>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</si>
  <si>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</si>
  <si>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</si>
  <si>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</si>
  <si>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</si>
  <si>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</si>
  <si>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</si>
  <si>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</si>
  <si>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</si>
  <si>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</si>
  <si>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</si>
  <si>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</si>
  <si>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</si>
  <si>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</si>
  <si>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</si>
  <si>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</si>
  <si>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</si>
  <si>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</si>
  <si>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</si>
  <si>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</si>
  <si>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</si>
  <si>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</si>
  <si>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</si>
  <si>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</si>
  <si>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</si>
  <si>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</si>
  <si>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</si>
  <si>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</si>
  <si>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</si>
  <si>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</si>
  <si>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</si>
  <si>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</si>
  <si>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</si>
  <si>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</si>
  <si>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</si>
  <si>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</si>
  <si>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</si>
  <si>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</si>
  <si>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</si>
  <si>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</si>
  <si>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</si>
  <si>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</si>
  <si>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</si>
  <si>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</si>
  <si>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</si>
  <si>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</si>
  <si>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</si>
  <si>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</si>
  <si>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</si>
  <si>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</si>
  <si>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</si>
  <si>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</si>
  <si>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</si>
  <si>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</si>
  <si>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</si>
  <si>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</si>
  <si>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</si>
  <si>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</si>
  <si>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</si>
  <si>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</si>
  <si>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</si>
  <si>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</si>
  <si>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</si>
  <si>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</si>
  <si>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</si>
  <si>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</si>
  <si>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</si>
  <si>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</si>
  <si>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</si>
  <si>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</si>
  <si>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</si>
  <si>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</si>
  <si>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</si>
  <si>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</si>
  <si>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</si>
  <si>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</si>
  <si>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</si>
  <si>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</si>
  <si>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</si>
  <si>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</si>
  <si>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</si>
  <si>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</si>
  <si>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</si>
  <si>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</si>
  <si>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</si>
  <si>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</si>
  <si>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</si>
  <si>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</si>
  <si>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</si>
  <si>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</si>
  <si>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</si>
  <si>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</si>
  <si>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</si>
  <si>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</si>
  <si>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</si>
  <si>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</si>
  <si>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</si>
  <si>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</si>
  <si>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</si>
  <si>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</si>
  <si>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</si>
  <si>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</si>
  <si>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</si>
  <si>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</si>
  <si>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</si>
  <si>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</si>
  <si>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</si>
  <si>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</si>
  <si>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</si>
  <si>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</si>
  <si>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</si>
  <si>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</si>
  <si>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</si>
  <si>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</si>
  <si>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</si>
  <si>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</si>
  <si>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</si>
  <si>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</si>
  <si>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</si>
  <si>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</si>
  <si>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</si>
  <si>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</si>
  <si>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</si>
  <si>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</si>
  <si>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</si>
  <si>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</si>
  <si>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</si>
  <si>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</si>
  <si>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</si>
  <si>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</si>
  <si>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</si>
  <si>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</si>
  <si>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</si>
  <si>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</si>
  <si>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</si>
  <si>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</si>
  <si>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</si>
  <si>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</si>
  <si>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</si>
  <si>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</si>
  <si>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</si>
  <si>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</si>
  <si>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</si>
  <si>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</si>
  <si>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</si>
  <si>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</si>
  <si>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</si>
  <si>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</si>
  <si>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</si>
  <si>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</si>
  <si>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</si>
  <si>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</si>
  <si>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</si>
  <si>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</si>
  <si>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</si>
  <si>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</si>
  <si>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</si>
  <si>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</si>
  <si>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</si>
  <si>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</si>
  <si>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</si>
  <si>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</si>
  <si>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</si>
  <si>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</si>
  <si>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</si>
  <si>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</si>
  <si>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</si>
  <si>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</si>
  <si>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</si>
  <si>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</si>
  <si>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</si>
  <si>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</si>
  <si>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</si>
  <si>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</si>
  <si>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</si>
  <si>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</si>
  <si>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</si>
  <si>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</si>
  <si>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</si>
  <si>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</si>
  <si>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</si>
  <si>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</si>
  <si>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</si>
  <si>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</si>
  <si>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</si>
  <si>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</si>
  <si>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</si>
  <si>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</si>
  <si>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</si>
  <si>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</si>
  <si>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</si>
  <si>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</si>
  <si>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</si>
  <si>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</si>
  <si>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</si>
  <si>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</si>
  <si>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</si>
  <si>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</si>
  <si>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</si>
  <si>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</si>
  <si>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</si>
  <si>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</si>
  <si>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</si>
  <si>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</si>
  <si>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</si>
  <si>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</si>
  <si>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</si>
  <si>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</si>
  <si>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</si>
  <si>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</si>
  <si>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</si>
  <si>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</si>
  <si>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</si>
  <si>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</si>
  <si>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</si>
  <si>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</si>
  <si>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</si>
  <si>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</si>
  <si>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</si>
  <si>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</si>
  <si>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</si>
  <si>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</si>
  <si>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</si>
  <si>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</si>
  <si>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</si>
  <si>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</si>
  <si>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</si>
  <si>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</si>
  <si>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</si>
  <si>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</si>
  <si>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</si>
  <si>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</si>
  <si>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</si>
  <si>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</si>
  <si>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</si>
  <si>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</si>
  <si>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</si>
  <si>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</si>
  <si>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</si>
  <si>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</si>
  <si>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</si>
  <si>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</si>
  <si>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</si>
  <si>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</si>
  <si>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</si>
  <si>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</si>
  <si>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</si>
  <si>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</si>
  <si>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</si>
  <si>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</si>
  <si>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</si>
  <si>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</si>
  <si>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</si>
  <si>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</si>
  <si>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</si>
  <si>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</si>
  <si>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</si>
  <si>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</si>
  <si>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</si>
  <si>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</si>
  <si>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</si>
  <si>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</si>
  <si>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</si>
  <si>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</si>
  <si>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</si>
  <si>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</si>
  <si>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</si>
  <si>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</si>
  <si>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</si>
  <si>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</si>
  <si>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</si>
  <si>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</si>
  <si>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</si>
  <si>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</si>
  <si>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</si>
  <si>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</si>
  <si>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</si>
  <si>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</si>
  <si>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</si>
  <si>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</si>
  <si>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</si>
  <si>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</si>
  <si>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</si>
  <si>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</si>
  <si>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</si>
  <si>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</si>
  <si>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</si>
  <si>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</si>
  <si>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</si>
  <si>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</si>
  <si>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</si>
  <si>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</si>
  <si>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</si>
  <si>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</si>
  <si>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</si>
  <si>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</si>
  <si>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</si>
  <si>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</si>
  <si>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</si>
  <si>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</si>
  <si>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</si>
  <si>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</si>
  <si>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</si>
  <si>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</si>
  <si>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</si>
  <si>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</si>
  <si>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</si>
  <si>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</si>
  <si>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</si>
  <si>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</si>
  <si>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</si>
  <si>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</si>
  <si>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</si>
  <si>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</si>
  <si>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</si>
  <si>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</si>
  <si>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</si>
  <si>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</si>
  <si>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</si>
  <si>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</si>
  <si>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</si>
  <si>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</si>
  <si>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</si>
  <si>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</si>
  <si>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</si>
  <si>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</si>
  <si>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</si>
  <si>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</si>
  <si>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</si>
  <si>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</si>
  <si>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</si>
  <si>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</si>
  <si>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</si>
  <si>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</si>
  <si>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</si>
  <si>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</si>
  <si>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</si>
  <si>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</si>
  <si>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</si>
  <si>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</si>
  <si>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</si>
  <si>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</si>
  <si>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</si>
  <si>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</si>
  <si>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</si>
  <si>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</si>
  <si>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</si>
  <si>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</si>
  <si>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</si>
  <si>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</si>
  <si>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</si>
  <si>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</si>
  <si>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</si>
  <si>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</si>
  <si>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</si>
  <si>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</si>
  <si>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</si>
  <si>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</si>
  <si>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</si>
  <si>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</si>
  <si>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</si>
  <si>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</si>
  <si>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</si>
  <si>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</si>
  <si>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</si>
  <si>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</si>
  <si>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</si>
  <si>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</si>
  <si>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</si>
  <si>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</si>
  <si>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</si>
  <si>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</si>
  <si>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</si>
  <si>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</si>
  <si>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</si>
  <si>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</si>
  <si>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</si>
  <si>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</si>
  <si>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</si>
  <si>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</si>
  <si>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</si>
  <si>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</si>
  <si>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</si>
  <si>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</si>
  <si>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</si>
  <si>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</si>
  <si>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</si>
  <si>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</si>
  <si>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</si>
  <si>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</si>
  <si>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</si>
  <si>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</si>
  <si>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</si>
  <si>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</si>
  <si>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</si>
  <si>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</si>
  <si>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</si>
  <si>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</si>
  <si>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</si>
  <si>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</si>
  <si>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</si>
  <si>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</si>
  <si>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</si>
  <si>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</si>
  <si>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</si>
  <si>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</si>
  <si>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</si>
  <si>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</si>
  <si>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</si>
  <si>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</si>
  <si>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</si>
  <si>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</si>
  <si>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</si>
  <si>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</si>
  <si>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</si>
  <si>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</si>
  <si>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</si>
  <si>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</si>
  <si>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</si>
  <si>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</si>
  <si>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</si>
  <si>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</si>
  <si>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</si>
  <si>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</si>
  <si>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</si>
  <si>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</si>
  <si>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</si>
  <si>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</si>
  <si>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</si>
  <si>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</si>
  <si>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</si>
  <si>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</si>
  <si>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</si>
  <si>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</si>
  <si>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</si>
  <si>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</si>
  <si>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</si>
  <si>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</si>
  <si>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</si>
  <si>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</si>
  <si>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</si>
  <si>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</si>
  <si>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</si>
  <si>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</si>
  <si>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</si>
  <si>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</si>
  <si>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</si>
  <si>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</si>
  <si>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</si>
  <si>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</si>
  <si>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</si>
  <si>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</si>
  <si>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</si>
  <si>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</si>
  <si>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</si>
  <si>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</si>
  <si>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</si>
  <si>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</si>
  <si>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</si>
  <si>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</si>
  <si>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</si>
  <si>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</si>
  <si>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</si>
  <si>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</si>
  <si>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</si>
  <si>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</si>
  <si>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</si>
  <si>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</si>
  <si>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</si>
  <si>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</si>
  <si>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</si>
  <si>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</si>
  <si>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</si>
  <si>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</si>
  <si>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</si>
  <si>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</si>
  <si>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</si>
  <si>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</si>
  <si>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</si>
  <si>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</si>
  <si>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</si>
  <si>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</si>
  <si>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</si>
  <si>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</si>
  <si>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</si>
  <si>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</si>
  <si>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</si>
  <si>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</si>
  <si>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</si>
  <si>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</si>
  <si>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</si>
  <si>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</si>
  <si>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</si>
  <si>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</si>
  <si>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</si>
  <si>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</si>
  <si>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</si>
  <si>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</si>
  <si>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</si>
  <si>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</si>
  <si>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</si>
  <si>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</si>
  <si>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</si>
  <si>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</si>
  <si>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</si>
  <si>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</si>
  <si>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</si>
  <si>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</si>
  <si>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</si>
  <si>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</si>
  <si>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</si>
  <si>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</si>
  <si>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</si>
  <si>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</si>
  <si>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</si>
  <si>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</si>
  <si>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</si>
  <si>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</si>
  <si>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</si>
  <si>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</si>
  <si>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</si>
  <si>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</si>
  <si>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</si>
  <si>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</si>
  <si>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</si>
  <si>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</si>
  <si>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</si>
  <si>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</si>
  <si>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</si>
  <si>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</si>
  <si>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</si>
  <si>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</si>
  <si>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</si>
  <si>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</si>
  <si>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</si>
  <si>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</si>
  <si>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</si>
  <si>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</si>
  <si>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</si>
  <si>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</si>
  <si>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</si>
  <si>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</si>
  <si>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</si>
  <si>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</si>
  <si>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</si>
  <si>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</si>
  <si>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</si>
  <si>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</si>
  <si>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</si>
  <si>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</si>
  <si>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</si>
  <si>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</si>
  <si>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</si>
  <si>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</si>
  <si>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</si>
  <si>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</si>
  <si>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</si>
  <si>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</si>
  <si>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</si>
  <si>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</si>
  <si>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</si>
  <si>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</si>
  <si>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</si>
  <si>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</si>
  <si>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</si>
  <si>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</si>
  <si>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</si>
  <si>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</si>
  <si>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</si>
  <si>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</si>
  <si>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</si>
  <si>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</si>
  <si>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</si>
  <si>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</si>
  <si>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</si>
  <si>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</si>
  <si>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</si>
  <si>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</si>
  <si>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</si>
  <si>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</si>
  <si>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</si>
  <si>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</si>
  <si>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</si>
  <si>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</si>
  <si>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</si>
  <si>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</si>
  <si>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</si>
  <si>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</si>
  <si>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</si>
  <si>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</si>
  <si>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</si>
  <si>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</si>
  <si>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</si>
  <si>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</si>
  <si>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</si>
  <si>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</si>
  <si>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</si>
  <si>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</si>
  <si>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</si>
  <si>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</si>
  <si>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</si>
  <si>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</si>
  <si>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</si>
  <si>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</si>
  <si>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</si>
  <si>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</si>
  <si>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</si>
  <si>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</si>
  <si>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</si>
  <si>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</si>
  <si>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</si>
  <si>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</si>
  <si>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</si>
  <si>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</si>
  <si>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</si>
  <si>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</si>
  <si>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</si>
  <si>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</si>
  <si>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</si>
  <si>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</si>
  <si>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</si>
  <si>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</si>
  <si>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</si>
  <si>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</si>
  <si>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</si>
  <si>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</si>
  <si>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</si>
  <si>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</si>
  <si>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</si>
  <si>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</si>
  <si>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</si>
  <si>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</si>
  <si>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</si>
  <si>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</si>
  <si>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</si>
  <si>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</si>
  <si>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</si>
  <si>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</si>
  <si>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</si>
  <si>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</si>
  <si>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</si>
  <si>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</si>
  <si>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</si>
  <si>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</si>
  <si>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</si>
  <si>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</si>
  <si>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</si>
  <si>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</si>
  <si>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</si>
  <si>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</si>
  <si>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</si>
  <si>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</si>
  <si>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</si>
  <si>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</si>
  <si>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</si>
  <si>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</si>
  <si>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</si>
  <si>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</si>
  <si>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</si>
  <si>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</si>
  <si>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</si>
  <si>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</si>
  <si>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</si>
  <si>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</si>
  <si>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</si>
  <si>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</si>
  <si>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</si>
  <si>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</si>
  <si>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</si>
  <si>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</si>
  <si>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</si>
  <si>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</si>
  <si>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</si>
  <si>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</si>
  <si>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</si>
  <si>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</si>
  <si>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</si>
  <si>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</si>
  <si>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</si>
  <si>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</si>
  <si>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</si>
  <si>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</si>
  <si>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</si>
  <si>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</si>
  <si>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</si>
  <si>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</si>
  <si>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</si>
  <si>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</si>
  <si>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</si>
  <si>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</si>
  <si>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</si>
  <si>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</si>
  <si>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</si>
  <si>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</si>
  <si>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</si>
  <si>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</si>
  <si>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</si>
  <si>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</si>
  <si>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</si>
  <si>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</si>
  <si>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</si>
  <si>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</si>
  <si>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</si>
  <si>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</si>
  <si>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</si>
  <si>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</si>
  <si>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</si>
  <si>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</si>
  <si>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</si>
  <si>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</si>
  <si>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</si>
  <si>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</si>
  <si>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</si>
  <si>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</si>
  <si>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</si>
  <si>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</si>
  <si>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</si>
  <si>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</si>
  <si>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</si>
  <si>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</si>
  <si>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</si>
  <si>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</si>
  <si>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</si>
  <si>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</si>
  <si>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</si>
  <si>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</si>
  <si>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</si>
  <si>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</si>
  <si>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</si>
  <si>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</si>
  <si>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</si>
  <si>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</si>
  <si>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</si>
  <si>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</si>
  <si>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</si>
  <si>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</si>
  <si>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</si>
  <si>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</si>
  <si>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</si>
  <si>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</si>
  <si>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</si>
  <si>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</si>
  <si>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</si>
  <si>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</si>
  <si>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</si>
  <si>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</si>
  <si>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</si>
  <si>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</si>
  <si>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</si>
  <si>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</si>
  <si>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</si>
  <si>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</si>
  <si>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</si>
  <si>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</si>
  <si>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</si>
  <si>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</si>
  <si>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</si>
  <si>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</si>
  <si>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</si>
  <si>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</si>
  <si>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</si>
  <si>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</si>
  <si>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</si>
  <si>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</si>
  <si>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</si>
  <si>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</si>
  <si>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</si>
  <si>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</si>
  <si>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</si>
  <si>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</si>
  <si>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</si>
  <si>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</si>
  <si>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</si>
  <si>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</si>
  <si>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</si>
  <si>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</si>
  <si>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</si>
  <si>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</si>
  <si>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</si>
  <si>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</si>
  <si>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</si>
  <si>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</si>
  <si>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</si>
  <si>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</si>
  <si>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</si>
  <si>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</si>
  <si>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</si>
  <si>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</si>
  <si>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</si>
  <si>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</si>
  <si>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</si>
  <si>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</si>
  <si>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</si>
  <si>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</si>
  <si>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</si>
  <si>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</si>
  <si>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</si>
  <si>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</si>
  <si>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</si>
  <si>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</si>
  <si>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</si>
  <si>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</si>
  <si>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</si>
  <si>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</si>
  <si>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</si>
  <si>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</si>
  <si>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</si>
  <si>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</si>
  <si>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</si>
  <si>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</si>
  <si>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</si>
  <si>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</si>
  <si>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</si>
  <si>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</si>
  <si>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</si>
  <si>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</si>
  <si>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</si>
  <si>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</si>
  <si>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</si>
  <si>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</si>
  <si>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</si>
  <si>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</si>
  <si>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</si>
  <si>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</si>
  <si>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</si>
  <si>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</si>
  <si>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</si>
  <si>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</si>
  <si>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</si>
  <si>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</si>
  <si>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</si>
  <si>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</si>
  <si>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</si>
  <si>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</si>
  <si>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</si>
  <si>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</si>
  <si>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</si>
  <si>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</si>
  <si>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</si>
  <si>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</si>
  <si>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</si>
  <si>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</si>
  <si>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</si>
  <si>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</si>
  <si>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</si>
  <si>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</si>
  <si>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</si>
  <si>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</si>
  <si>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</si>
  <si>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</si>
  <si>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</si>
  <si>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</si>
  <si>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</si>
  <si>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</si>
  <si>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</si>
  <si>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</si>
  <si>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</si>
  <si>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</si>
  <si>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</si>
  <si>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</si>
  <si>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</si>
  <si>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</si>
  <si>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</si>
  <si>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</si>
  <si>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</si>
  <si>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</si>
  <si>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</si>
  <si>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</si>
  <si>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</si>
  <si>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</si>
  <si>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</si>
  <si>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</si>
  <si>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</si>
  <si>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</si>
  <si>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</si>
  <si>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</si>
  <si>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</si>
  <si>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</si>
  <si>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</si>
  <si>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</si>
  <si>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</si>
  <si>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</si>
  <si>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</si>
  <si>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</si>
  <si>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</si>
  <si>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</si>
  <si>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</si>
  <si>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</si>
  <si>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</si>
  <si>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</si>
  <si>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</si>
  <si>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</si>
  <si>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</si>
  <si>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</si>
  <si>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</si>
  <si>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</si>
  <si>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</si>
  <si>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</si>
  <si>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</si>
  <si>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</si>
  <si>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</si>
  <si>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</si>
  <si>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</si>
  <si>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</si>
  <si>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</si>
  <si>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</si>
  <si>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</si>
  <si>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</si>
  <si>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</si>
  <si>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</si>
  <si>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</si>
  <si>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</si>
  <si>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</si>
  <si>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</si>
  <si>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</si>
  <si>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</si>
  <si>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</si>
  <si>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</si>
  <si>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</si>
  <si>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</si>
  <si>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</si>
  <si>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</si>
  <si>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</si>
  <si>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</si>
  <si>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</si>
  <si>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</si>
  <si>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</si>
  <si>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</si>
  <si>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</si>
  <si>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</si>
  <si>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</si>
  <si>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</si>
  <si>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</si>
  <si>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</si>
  <si>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</si>
  <si>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</si>
  <si>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</si>
  <si>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</si>
  <si>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</si>
  <si>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</si>
  <si>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</si>
  <si>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</si>
  <si>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</si>
  <si>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</si>
  <si>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</si>
  <si>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</si>
  <si>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</si>
  <si>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</si>
  <si>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</si>
  <si>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</si>
  <si>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</si>
  <si>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</si>
  <si>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</si>
  <si>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</si>
  <si>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</si>
  <si>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</si>
  <si>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</si>
  <si>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</si>
  <si>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</si>
  <si>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</si>
  <si>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</si>
  <si>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</si>
  <si>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</si>
  <si>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</si>
  <si>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</si>
  <si>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</si>
  <si>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</si>
  <si>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</si>
  <si>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</si>
  <si>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</si>
  <si>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</si>
  <si>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</si>
  <si>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</si>
  <si>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</si>
  <si>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</si>
  <si>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</si>
  <si>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</si>
  <si>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</si>
  <si>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</si>
  <si>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</si>
  <si>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</si>
  <si>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</si>
  <si>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</si>
  <si>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</si>
  <si>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</si>
  <si>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</si>
  <si>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</si>
  <si>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</si>
  <si>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</si>
  <si>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</si>
  <si>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</si>
  <si>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</si>
  <si>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</si>
  <si>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</si>
  <si>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</si>
  <si>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</si>
  <si>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</si>
  <si>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</si>
  <si>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</si>
  <si>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</si>
  <si>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</si>
  <si>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</si>
  <si>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</si>
  <si>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</si>
  <si>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</si>
  <si>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</si>
  <si>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</si>
  <si>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</si>
  <si>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</si>
  <si>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</si>
  <si>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</si>
  <si>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</si>
  <si>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</si>
  <si>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</si>
  <si>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</si>
  <si>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</si>
  <si>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</si>
  <si>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</si>
  <si>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</si>
  <si>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</si>
  <si>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</si>
  <si>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</si>
  <si>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</si>
  <si>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</si>
  <si>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</si>
  <si>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</si>
  <si>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</si>
  <si>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</si>
  <si>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</si>
  <si>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</si>
  <si>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</si>
  <si>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</si>
  <si>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</si>
  <si>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</si>
  <si>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</si>
  <si>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</si>
  <si>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</si>
  <si>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</si>
  <si>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</si>
  <si>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</si>
  <si>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</si>
  <si>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</si>
  <si>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</si>
  <si>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</si>
  <si>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</si>
  <si>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</si>
  <si>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</si>
  <si>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</si>
  <si>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</si>
  <si>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</si>
  <si>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</si>
  <si>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</si>
  <si>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</si>
  <si>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</si>
  <si>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</si>
  <si>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</si>
  <si>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</si>
  <si>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</si>
  <si>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</si>
  <si>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</si>
  <si>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</si>
  <si>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</si>
  <si>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</si>
  <si>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</si>
  <si>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</si>
  <si>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</si>
  <si>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</si>
  <si>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</si>
  <si>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</si>
  <si>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</si>
  <si>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</si>
  <si>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</si>
  <si>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</si>
  <si>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</si>
  <si>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</si>
  <si>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</si>
  <si>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</si>
  <si>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</si>
  <si>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</si>
  <si>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</si>
  <si>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</si>
  <si>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</si>
  <si>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</si>
  <si>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</si>
  <si>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</si>
  <si>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</si>
  <si>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</si>
  <si>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</si>
  <si>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</si>
  <si>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</si>
  <si>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</si>
  <si>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</si>
  <si>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</si>
  <si>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</si>
  <si>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</si>
  <si>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</si>
  <si>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</si>
  <si>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</si>
  <si>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</si>
  <si>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</si>
  <si>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</si>
  <si>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</si>
  <si>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</si>
  <si>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</si>
  <si>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</si>
  <si>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</si>
  <si>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</si>
  <si>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</si>
  <si>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</si>
  <si>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</si>
  <si>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</si>
  <si>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</si>
  <si>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</si>
  <si>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</si>
  <si>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</si>
  <si>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</si>
  <si>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</si>
  <si>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</si>
  <si>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</si>
  <si>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</si>
  <si>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</si>
  <si>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</si>
  <si>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</si>
  <si>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</si>
  <si>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</si>
  <si>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</si>
  <si>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</si>
  <si>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</si>
  <si>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</si>
  <si>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</si>
  <si>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</si>
  <si>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</si>
  <si>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</si>
  <si>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</si>
  <si>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</si>
  <si>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</si>
  <si>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</si>
  <si>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</si>
  <si>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</si>
  <si>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</si>
  <si>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</si>
  <si>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</si>
  <si>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</si>
  <si>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</si>
  <si>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</si>
  <si>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</si>
  <si>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</si>
  <si>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</si>
  <si>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</si>
  <si>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</si>
  <si>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</si>
  <si>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</si>
  <si>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</si>
  <si>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</si>
  <si>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</si>
  <si>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</si>
  <si>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</si>
  <si>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</si>
  <si>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</si>
  <si>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</si>
  <si>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</si>
  <si>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</si>
  <si>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</si>
  <si>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</si>
  <si>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</si>
  <si>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</si>
  <si>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</si>
  <si>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</si>
  <si>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</si>
  <si>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</si>
  <si>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</si>
  <si>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</si>
  <si>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</si>
  <si>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</si>
  <si>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</si>
  <si>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</si>
  <si>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</si>
  <si>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</si>
  <si>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</si>
  <si>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</si>
  <si>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</si>
  <si>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</si>
  <si>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</si>
  <si>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</si>
  <si>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</si>
  <si>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</si>
  <si>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</si>
  <si>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</si>
  <si>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</si>
  <si>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</si>
  <si>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</si>
  <si>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</si>
  <si>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</si>
  <si>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</si>
  <si>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</si>
  <si>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</si>
  <si>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</si>
  <si>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</si>
  <si>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</si>
  <si>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</si>
  <si>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</si>
  <si>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</si>
  <si>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</si>
  <si>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</si>
  <si>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</si>
  <si>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</si>
  <si>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</si>
  <si>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</si>
  <si>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</si>
  <si>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</si>
  <si>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</si>
  <si>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</si>
  <si>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</si>
  <si>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</si>
  <si>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</si>
  <si>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</si>
  <si>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</si>
  <si>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</si>
  <si>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</si>
  <si>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</si>
  <si>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</si>
  <si>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</si>
  <si>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</si>
  <si>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</si>
  <si>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</si>
  <si>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</si>
  <si>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</si>
  <si>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</si>
  <si>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</si>
  <si>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</si>
  <si>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</si>
  <si>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</si>
  <si>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</si>
  <si>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</si>
  <si>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</si>
  <si>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</si>
  <si>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</si>
  <si>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</si>
  <si>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</si>
  <si>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</si>
  <si>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</si>
  <si>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</si>
  <si>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</si>
  <si>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</si>
  <si>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</si>
  <si>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</si>
  <si>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</si>
  <si>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</si>
  <si>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</si>
  <si>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</si>
  <si>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</si>
  <si>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</si>
  <si>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</si>
  <si>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</si>
  <si>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</si>
  <si>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</si>
  <si>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</si>
  <si>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</si>
  <si>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</si>
  <si>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</si>
  <si>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</si>
  <si>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</si>
  <si>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</si>
  <si>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</si>
  <si>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</si>
  <si>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</si>
  <si>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</si>
  <si>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</si>
  <si>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</si>
  <si>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</si>
  <si>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</si>
  <si>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</si>
  <si>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</si>
  <si>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</si>
  <si>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</si>
  <si>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</si>
  <si>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</si>
  <si>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</si>
  <si>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</si>
  <si>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</si>
  <si>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</si>
  <si>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</si>
  <si>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</si>
  <si>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</si>
  <si>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</si>
  <si>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</si>
  <si>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</si>
  <si>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</si>
  <si>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</si>
  <si>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</si>
  <si>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</si>
  <si>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</si>
  <si>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</si>
  <si>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</si>
  <si>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</si>
  <si>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</si>
  <si>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</si>
  <si>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</si>
  <si>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</si>
  <si>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</si>
  <si>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</si>
  <si>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</si>
  <si>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</si>
  <si>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</si>
  <si>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</si>
  <si>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</si>
  <si>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</si>
  <si>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</si>
  <si>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</si>
  <si>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</si>
  <si>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</si>
  <si>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</si>
  <si>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</si>
  <si>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</si>
  <si>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</si>
  <si>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</si>
  <si>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</si>
  <si>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</si>
  <si>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</si>
  <si>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</si>
  <si>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</si>
  <si>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</si>
  <si>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</si>
  <si>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</si>
  <si>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</si>
  <si>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</si>
  <si>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</si>
  <si>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</si>
  <si>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</si>
  <si>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</si>
  <si>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</si>
  <si>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</si>
  <si>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</si>
  <si>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</si>
  <si>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</si>
  <si>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</si>
  <si>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</si>
  <si>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</si>
  <si>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</si>
  <si>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</si>
  <si>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</si>
  <si>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</si>
  <si>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</si>
  <si>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</si>
  <si>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</si>
  <si>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</si>
  <si>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</si>
  <si>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</si>
  <si>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</si>
  <si>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</si>
  <si>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</si>
  <si>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</si>
  <si>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</si>
  <si>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</si>
  <si>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</si>
  <si>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</si>
  <si>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</si>
  <si>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</si>
  <si>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</si>
  <si>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</si>
  <si>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</si>
  <si>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</si>
  <si>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</si>
  <si>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</si>
  <si>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</si>
  <si>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</si>
  <si>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</si>
  <si>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</si>
  <si>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</si>
  <si>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</si>
  <si>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</si>
  <si>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</si>
  <si>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</si>
  <si>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</si>
  <si>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</si>
  <si>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</si>
  <si>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</si>
  <si>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</si>
  <si>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</si>
  <si>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</si>
  <si>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</si>
  <si>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</si>
  <si>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</si>
  <si>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</si>
  <si>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</si>
  <si>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</si>
  <si>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</si>
  <si>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</si>
  <si>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</si>
  <si>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</si>
  <si>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</si>
  <si>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</si>
  <si>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</si>
  <si>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</si>
  <si>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</si>
  <si>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</si>
  <si>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</si>
  <si>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</si>
  <si>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</si>
  <si>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</si>
  <si>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</si>
  <si>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</si>
  <si>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</si>
  <si>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</si>
  <si>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</si>
  <si>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</si>
  <si>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</si>
  <si>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</si>
  <si>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</si>
  <si>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</si>
  <si>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</si>
  <si>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</si>
  <si>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</si>
  <si>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</si>
  <si>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</si>
  <si>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</si>
  <si>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</si>
  <si>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</si>
  <si>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</si>
  <si>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</si>
  <si>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</si>
  <si>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</si>
  <si>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</si>
  <si>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</si>
  <si>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</si>
  <si>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</si>
  <si>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</si>
  <si>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</si>
  <si>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</si>
  <si>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</si>
  <si>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</si>
  <si>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</si>
  <si>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</si>
  <si>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</si>
  <si>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</si>
  <si>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</si>
  <si>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</si>
  <si>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</si>
  <si>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</si>
  <si>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</si>
  <si>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</si>
  <si>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</si>
  <si>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</si>
  <si>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</si>
  <si>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</si>
  <si>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</si>
  <si>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</si>
  <si>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</si>
  <si>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</si>
  <si>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</si>
  <si>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</si>
  <si>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</si>
  <si>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</si>
  <si>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</si>
  <si>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</si>
  <si>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</si>
  <si>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</si>
  <si>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</si>
  <si>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</si>
  <si>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</si>
  <si>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</si>
  <si>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</si>
  <si>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</si>
  <si>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</si>
  <si>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</si>
  <si>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</si>
  <si>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</si>
  <si>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</si>
  <si>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</si>
  <si>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</si>
  <si>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</si>
  <si>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</si>
  <si>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</si>
  <si>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</si>
  <si>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</si>
  <si>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</si>
  <si>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</si>
  <si>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</si>
  <si>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</si>
  <si>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</si>
  <si>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</si>
  <si>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</si>
  <si>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</si>
  <si>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</si>
  <si>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</si>
  <si>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</si>
  <si>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</si>
  <si>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</si>
  <si>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</si>
  <si>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</si>
  <si>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</si>
  <si>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</si>
  <si>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</si>
  <si>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</si>
  <si>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</si>
  <si>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</si>
  <si>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</si>
  <si>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</si>
  <si>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</si>
  <si>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</si>
  <si>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</si>
  <si>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</si>
  <si>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</si>
  <si>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</si>
  <si>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</si>
  <si>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</si>
  <si>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</si>
  <si>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</si>
  <si>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</si>
  <si>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</si>
  <si>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</si>
  <si>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</si>
  <si>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</si>
  <si>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</si>
  <si>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</si>
  <si>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</si>
  <si>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</si>
  <si>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</si>
  <si>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</si>
  <si>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</si>
  <si>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</si>
  <si>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</si>
  <si>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</si>
  <si>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</si>
  <si>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</si>
  <si>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</si>
  <si>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</si>
  <si>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</si>
  <si>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</si>
  <si>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</si>
  <si>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</si>
  <si>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</si>
  <si>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</si>
  <si>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</si>
  <si>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</si>
  <si>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</si>
  <si>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</si>
  <si>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</si>
  <si>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</si>
  <si>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</si>
  <si>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</si>
  <si>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</si>
  <si>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</si>
  <si>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</si>
  <si>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</si>
  <si>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</si>
  <si>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</si>
  <si>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</si>
  <si>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</si>
  <si>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</si>
  <si>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</si>
  <si>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</si>
  <si>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</si>
  <si>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</si>
  <si>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</si>
  <si>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</si>
  <si>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</si>
  <si>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</si>
  <si>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</si>
  <si>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</si>
  <si>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</si>
  <si>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</si>
  <si>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</si>
  <si>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</si>
  <si>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</si>
  <si>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</si>
  <si>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</si>
  <si>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</si>
  <si>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</si>
  <si>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</si>
  <si>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</si>
  <si>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</si>
  <si>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</si>
  <si>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</si>
  <si>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</si>
  <si>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</si>
  <si>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</si>
  <si>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</si>
  <si>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</si>
  <si>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</si>
  <si>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</si>
  <si>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</si>
  <si>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</si>
  <si>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</si>
  <si>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</si>
  <si>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</si>
  <si>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</si>
  <si>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</si>
  <si>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</si>
  <si>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</si>
  <si>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</si>
  <si>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</si>
  <si>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</si>
  <si>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</si>
  <si>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</si>
  <si>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</si>
  <si>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</si>
  <si>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</si>
  <si>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</si>
  <si>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</si>
  <si>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</si>
  <si>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</si>
  <si>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</si>
  <si>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</si>
  <si>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</si>
  <si>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</si>
  <si>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</si>
  <si>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</si>
  <si>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</si>
  <si>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</si>
  <si>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</si>
  <si>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</si>
  <si>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</si>
  <si>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</si>
  <si>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</si>
  <si>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</si>
  <si>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</si>
  <si>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</si>
  <si>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</si>
  <si>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</si>
  <si>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</si>
  <si>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</si>
  <si>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</si>
  <si>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</si>
  <si>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</si>
  <si>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</si>
  <si>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</si>
  <si>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</si>
  <si>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</si>
  <si>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</si>
  <si>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</si>
  <si>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</si>
  <si>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</si>
  <si>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</si>
  <si>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</si>
  <si>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</si>
  <si>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</si>
  <si>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</si>
  <si>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</si>
  <si>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</si>
  <si>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</si>
  <si>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</si>
  <si>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</si>
  <si>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</si>
  <si>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</si>
  <si>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</si>
  <si>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</si>
  <si>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</si>
  <si>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</si>
  <si>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</si>
  <si>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</si>
  <si>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</si>
  <si>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</si>
  <si>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</si>
  <si>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</si>
  <si>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</si>
  <si>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</si>
  <si>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</si>
  <si>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</si>
  <si>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</si>
  <si>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</si>
  <si>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</si>
  <si>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</si>
  <si>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</si>
  <si>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</si>
  <si>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</si>
  <si>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</si>
  <si>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</si>
  <si>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</si>
  <si>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</si>
  <si>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</si>
  <si>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</si>
  <si>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</si>
  <si>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</si>
  <si>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</si>
  <si>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</si>
  <si>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</si>
  <si>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</si>
  <si>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</si>
  <si>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</si>
  <si>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</si>
  <si>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</si>
  <si>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</si>
  <si>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</si>
  <si>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</si>
  <si>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</si>
  <si>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</si>
  <si>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</si>
  <si>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</si>
  <si>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</si>
  <si>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</si>
  <si>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</si>
  <si>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</si>
  <si>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</si>
  <si>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</si>
  <si>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</si>
  <si>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</si>
  <si>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</si>
  <si>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</si>
  <si>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</si>
  <si>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</si>
  <si>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</si>
  <si>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</si>
  <si>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</si>
  <si>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</si>
  <si>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</si>
  <si>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</si>
  <si>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</si>
  <si>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</si>
  <si>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</si>
  <si>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</si>
  <si>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</si>
  <si>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</si>
  <si>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</si>
  <si>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</si>
  <si>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</si>
  <si>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</si>
  <si>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</si>
  <si>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</si>
  <si>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</si>
  <si>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</si>
  <si>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</si>
  <si>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</si>
  <si>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</si>
  <si>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</si>
  <si>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</si>
  <si>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</si>
  <si>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</si>
  <si>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</si>
  <si>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</si>
  <si>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</si>
  <si>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</si>
  <si>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</si>
  <si>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</si>
  <si>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</si>
  <si>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</si>
  <si>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</si>
  <si>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</si>
  <si>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</si>
  <si>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</si>
  <si>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</si>
  <si>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</si>
  <si>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</si>
  <si>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</si>
  <si>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</si>
  <si>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</si>
  <si>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</si>
  <si>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</si>
  <si>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</si>
  <si>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</si>
  <si>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</si>
  <si>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</si>
  <si>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</si>
  <si>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</si>
  <si>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</si>
  <si>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</si>
  <si>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</si>
  <si>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</si>
  <si>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</si>
  <si>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</si>
  <si>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</si>
  <si>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</si>
  <si>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</si>
  <si>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</si>
  <si>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</si>
  <si>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</si>
  <si>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</si>
  <si>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</si>
  <si>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</si>
  <si>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</si>
  <si>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</si>
  <si>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</si>
  <si>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</si>
  <si>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</si>
  <si>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</si>
  <si>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</si>
  <si>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</si>
  <si>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</si>
  <si>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</si>
  <si>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</si>
  <si>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</si>
  <si>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</si>
  <si>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</si>
  <si>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</si>
  <si>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</si>
  <si>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</si>
  <si>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</si>
  <si>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</si>
  <si>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</si>
  <si>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</si>
  <si>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</si>
  <si>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</si>
  <si>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</si>
  <si>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</si>
  <si>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</si>
  <si>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</si>
  <si>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</si>
  <si>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</si>
  <si>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</si>
  <si>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</si>
  <si>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</si>
  <si>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</si>
  <si>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</si>
  <si>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</si>
  <si>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</si>
  <si>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</si>
  <si>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</si>
  <si>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</si>
  <si>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</si>
  <si>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</si>
  <si>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</si>
  <si>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</si>
  <si>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</si>
  <si>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</si>
  <si>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</si>
  <si>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</si>
  <si>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</si>
  <si>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</si>
  <si>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</si>
  <si>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</si>
  <si>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</si>
  <si>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</si>
  <si>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</si>
  <si>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</si>
  <si>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</si>
  <si>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</si>
  <si>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</si>
  <si>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</si>
  <si>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</si>
  <si>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</si>
  <si>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</si>
  <si>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</si>
  <si>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</si>
  <si>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</si>
  <si>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</si>
  <si>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</si>
  <si>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</si>
  <si>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</si>
  <si>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</si>
  <si>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</si>
  <si>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</si>
  <si>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</si>
  <si>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</si>
  <si>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</si>
  <si>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</si>
  <si>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</si>
  <si>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</si>
  <si>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</si>
  <si>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</si>
  <si>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</si>
  <si>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</si>
  <si>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</si>
  <si>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</si>
  <si>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</si>
  <si>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</si>
  <si>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</si>
  <si>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</si>
  <si>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</si>
  <si>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</si>
  <si>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</si>
  <si>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</si>
  <si>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</si>
  <si>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</si>
  <si>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</si>
  <si>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</si>
  <si>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</si>
  <si>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</si>
  <si>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</si>
  <si>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</si>
  <si>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</si>
  <si>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</si>
  <si>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</si>
  <si>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</si>
  <si>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</si>
  <si>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</si>
  <si>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</si>
  <si>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</si>
  <si>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</si>
  <si>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</si>
  <si>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</si>
  <si>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</si>
  <si>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</si>
  <si>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</si>
  <si>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</si>
  <si>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</si>
  <si>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</si>
  <si>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</si>
  <si>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</si>
  <si>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</si>
  <si>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</si>
  <si>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</si>
  <si>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</si>
  <si>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</si>
  <si>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</si>
  <si>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</si>
  <si>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</si>
  <si>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</si>
  <si>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</si>
  <si>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</si>
  <si>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</si>
  <si>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</si>
  <si>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</si>
  <si>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</si>
  <si>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</si>
  <si>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</si>
  <si>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</si>
  <si>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</si>
  <si>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</si>
  <si>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</si>
  <si>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</si>
  <si>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</si>
  <si>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</si>
  <si>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</si>
  <si>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</si>
  <si>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</si>
  <si>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</si>
  <si>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</si>
  <si>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</si>
  <si>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</si>
  <si>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</si>
  <si>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</si>
  <si>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</si>
  <si>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</si>
  <si>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</si>
  <si>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</si>
  <si>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</si>
  <si>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</si>
  <si>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</si>
  <si>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</si>
  <si>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</si>
  <si>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</si>
  <si>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</si>
  <si>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</si>
  <si>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</si>
  <si>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</si>
  <si>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</si>
  <si>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</si>
  <si>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</si>
  <si>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</si>
  <si>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</si>
  <si>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</si>
  <si>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</si>
  <si>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</si>
  <si>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</si>
  <si>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</si>
  <si>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</si>
  <si>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</si>
  <si>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</si>
  <si>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</si>
  <si>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</si>
  <si>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</si>
  <si>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</si>
  <si>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</si>
  <si>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</si>
  <si>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</si>
  <si>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</si>
  <si>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</si>
  <si>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</si>
  <si>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</si>
  <si>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</si>
  <si>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</si>
  <si>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</si>
  <si>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</si>
  <si>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</si>
  <si>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</si>
  <si>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</si>
  <si>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</si>
  <si>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</si>
  <si>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</si>
  <si>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</si>
  <si>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</si>
  <si>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</si>
  <si>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</si>
  <si>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</si>
  <si>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</si>
  <si>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</si>
  <si>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</si>
  <si>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</si>
  <si>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</si>
  <si>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</si>
  <si>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</si>
  <si>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</si>
  <si>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</si>
  <si>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</si>
  <si>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</si>
  <si>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</si>
  <si>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</si>
  <si>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</si>
  <si>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</si>
  <si>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</si>
  <si>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</si>
  <si>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</si>
  <si>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</si>
  <si>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</si>
  <si>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</si>
  <si>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</si>
  <si>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</si>
  <si>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</si>
  <si>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</si>
  <si>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</si>
  <si>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</si>
  <si>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</si>
  <si>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</si>
  <si>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</si>
  <si>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</si>
  <si>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</si>
  <si>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</si>
  <si>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</si>
  <si>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</si>
  <si>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</si>
  <si>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</si>
  <si>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</si>
  <si>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</si>
  <si>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</si>
  <si>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</si>
  <si>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</si>
  <si>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</si>
  <si>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</si>
  <si>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</si>
  <si>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</si>
  <si>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</si>
  <si>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</si>
  <si>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</si>
  <si>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</si>
  <si>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</si>
  <si>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</si>
  <si>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</si>
  <si>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</si>
  <si>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</si>
  <si>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</si>
  <si>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</si>
  <si>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</si>
  <si>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</si>
  <si>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</si>
  <si>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</si>
  <si>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</si>
  <si>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</si>
  <si>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</si>
  <si>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</si>
  <si>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</si>
  <si>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</si>
  <si>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</si>
  <si>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</si>
  <si>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</si>
  <si>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</si>
  <si>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</si>
  <si>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</si>
  <si>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</si>
  <si>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</si>
  <si>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</si>
  <si>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</si>
  <si>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</si>
  <si>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</si>
  <si>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</si>
  <si>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</si>
  <si>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</si>
  <si>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</si>
  <si>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</si>
  <si>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</si>
  <si>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</si>
  <si>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</si>
  <si>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</si>
  <si>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</si>
  <si>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</si>
  <si>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</si>
  <si>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</si>
  <si>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</si>
  <si>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</si>
  <si>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</si>
  <si>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</si>
  <si>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</si>
  <si>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</si>
  <si>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</si>
  <si>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</si>
  <si>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</si>
  <si>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</si>
  <si>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</si>
  <si>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</si>
  <si>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</si>
  <si>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</si>
  <si>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</si>
  <si>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</si>
  <si>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</si>
  <si>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</si>
  <si>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</si>
  <si>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</si>
  <si>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</si>
  <si>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</si>
  <si>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</si>
  <si>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</si>
  <si>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</si>
  <si>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</si>
  <si>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</si>
  <si>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</si>
  <si>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</si>
  <si>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</si>
  <si>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</si>
  <si>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</si>
  <si>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</si>
  <si>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</si>
  <si>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</si>
  <si>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</si>
  <si>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</si>
  <si>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</si>
  <si>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</si>
  <si>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</si>
  <si>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</si>
  <si>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</si>
  <si>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</si>
  <si>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</si>
  <si>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</si>
  <si>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</si>
  <si>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</si>
  <si>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</si>
  <si>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</si>
  <si>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</si>
  <si>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</si>
  <si>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</si>
  <si>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</si>
  <si>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</si>
  <si>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</si>
  <si>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</si>
  <si>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</si>
  <si>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</si>
  <si>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</si>
  <si>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</si>
  <si>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</si>
  <si>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</si>
  <si>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</si>
  <si>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</si>
  <si>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</si>
  <si>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</si>
  <si>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</si>
  <si>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</si>
  <si>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</si>
  <si>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</si>
  <si>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</si>
  <si>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</si>
  <si>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</si>
  <si>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</si>
  <si>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</si>
  <si>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</si>
  <si>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</si>
  <si>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</si>
  <si>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</si>
  <si>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</si>
  <si>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</si>
  <si>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</si>
  <si>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</si>
  <si>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</si>
  <si>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</si>
  <si>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</si>
  <si>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</si>
  <si>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</si>
  <si>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</si>
  <si>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</si>
  <si>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</si>
  <si>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</si>
  <si>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</si>
  <si>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</si>
  <si>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</si>
  <si>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</si>
  <si>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</si>
  <si>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</si>
  <si>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</si>
  <si>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</si>
  <si>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</si>
  <si>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</si>
  <si>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</si>
  <si>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</si>
  <si>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</si>
  <si>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</si>
  <si>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</si>
  <si>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</si>
  <si>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</si>
  <si>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</si>
  <si>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</si>
  <si>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</si>
  <si>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</si>
  <si>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</si>
  <si>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</si>
  <si>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</si>
  <si>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</si>
  <si>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</si>
  <si>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</si>
  <si>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</si>
  <si>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</si>
  <si>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</si>
  <si>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</si>
  <si>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</si>
  <si>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</si>
  <si>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</si>
  <si>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</si>
  <si>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</si>
  <si>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</si>
  <si>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</si>
  <si>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</si>
  <si>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</si>
  <si>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</si>
  <si>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</si>
  <si>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</si>
  <si>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</si>
  <si>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</si>
  <si>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</si>
  <si>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</si>
  <si>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</si>
  <si>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</si>
  <si>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</si>
  <si>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</si>
  <si>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</si>
  <si>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</si>
  <si>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</si>
  <si>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</si>
  <si>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</si>
  <si>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</si>
  <si>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</si>
  <si>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</si>
  <si>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</si>
  <si>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</si>
  <si>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</si>
  <si>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</si>
  <si>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</si>
  <si>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</si>
  <si>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</si>
  <si>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</si>
  <si>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</si>
  <si>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</si>
  <si>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</si>
  <si>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</si>
  <si>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</si>
  <si>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</si>
  <si>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</si>
  <si>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</si>
  <si>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</si>
  <si>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</si>
  <si>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</si>
  <si>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</si>
  <si>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</si>
  <si>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</si>
  <si>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</si>
  <si>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</si>
  <si>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</si>
  <si>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</si>
  <si>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</si>
  <si>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</si>
  <si>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</si>
  <si>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</si>
  <si>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</si>
  <si>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</si>
  <si>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</si>
  <si>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</si>
  <si>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</si>
  <si>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</si>
  <si>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</si>
  <si>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</si>
  <si>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</si>
  <si>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</si>
  <si>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</si>
  <si>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</si>
  <si>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</si>
  <si>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</si>
  <si>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</si>
  <si>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</si>
  <si>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</si>
  <si>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</si>
  <si>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</si>
  <si>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</si>
  <si>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</si>
  <si>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</si>
  <si>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</si>
  <si>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</si>
  <si>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</si>
  <si>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</si>
  <si>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</si>
  <si>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</si>
  <si>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</si>
  <si>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</si>
  <si>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</si>
  <si>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</si>
  <si>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</si>
  <si>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</si>
  <si>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</si>
  <si>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</si>
  <si>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</si>
  <si>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</si>
  <si>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</si>
  <si>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</si>
  <si>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</si>
  <si>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</si>
  <si>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</si>
  <si>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</si>
  <si>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</si>
  <si>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</si>
  <si>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</si>
  <si>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</si>
  <si>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</si>
  <si>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</si>
  <si>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</si>
  <si>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</si>
  <si>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</si>
  <si>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</si>
  <si>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</si>
  <si>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</si>
  <si>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</si>
  <si>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</si>
  <si>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</si>
  <si>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</si>
  <si>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</si>
  <si>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</si>
  <si>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</si>
  <si>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</si>
  <si>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</si>
  <si>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</si>
  <si>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</si>
  <si>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</si>
  <si>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</si>
  <si>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</si>
  <si>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</si>
  <si>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</si>
  <si>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</si>
  <si>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</si>
  <si>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</si>
  <si>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</si>
  <si>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</si>
  <si>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</si>
  <si>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</si>
  <si>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</si>
  <si>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</si>
  <si>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</si>
  <si>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</si>
  <si>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</si>
  <si>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</si>
  <si>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</si>
  <si>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</si>
  <si>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</si>
  <si>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</si>
  <si>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</si>
  <si>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</si>
  <si>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</si>
  <si>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</si>
  <si>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</si>
  <si>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</si>
  <si>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</si>
  <si>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</si>
  <si>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</si>
  <si>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</si>
  <si>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</si>
  <si>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</si>
  <si>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</si>
  <si>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</si>
  <si>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</si>
  <si>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</si>
  <si>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</si>
  <si>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</si>
  <si>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</si>
  <si>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</si>
  <si>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</si>
  <si>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</si>
  <si>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</si>
  <si>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</si>
  <si>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</si>
  <si>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</si>
  <si>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</si>
  <si>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</si>
  <si>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</si>
  <si>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</si>
  <si>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</si>
  <si>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</si>
  <si>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</si>
  <si>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</si>
  <si>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</si>
  <si>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</si>
  <si>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</si>
  <si>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</si>
  <si>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</si>
  <si>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</si>
  <si>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</si>
  <si>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</si>
  <si>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</si>
  <si>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</si>
  <si>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</si>
  <si>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</si>
  <si>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</si>
  <si>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</si>
  <si>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</si>
  <si>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</si>
  <si>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</si>
  <si>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</si>
  <si>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</si>
  <si>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</si>
  <si>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</si>
  <si>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</si>
  <si>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</si>
  <si>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</si>
  <si>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</si>
  <si>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</si>
  <si>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</si>
  <si>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</si>
  <si>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</si>
  <si>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</si>
  <si>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</si>
  <si>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</si>
  <si>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</si>
  <si>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</si>
  <si>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</si>
  <si>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</si>
  <si>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</si>
  <si>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</si>
  <si>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</si>
  <si>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</si>
  <si>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</si>
  <si>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</si>
  <si>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</si>
  <si>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</si>
  <si>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</si>
  <si>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</si>
  <si>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</si>
  <si>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</si>
  <si>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</si>
  <si>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</si>
  <si>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</si>
  <si>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</si>
  <si>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</si>
  <si>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</si>
  <si>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</si>
  <si>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</si>
  <si>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</si>
  <si>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</si>
  <si>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</si>
  <si>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</si>
  <si>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</si>
  <si>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</si>
  <si>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</si>
  <si>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</si>
  <si>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</si>
  <si>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</si>
  <si>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</si>
  <si>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</si>
  <si>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</si>
  <si>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</si>
  <si>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</si>
  <si>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</si>
  <si>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</si>
  <si>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</si>
  <si>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</si>
  <si>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</si>
  <si>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</si>
  <si>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</si>
  <si>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</si>
  <si>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</si>
  <si>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</si>
  <si>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</si>
  <si>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</si>
  <si>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</si>
  <si>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</si>
  <si>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</si>
  <si>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</si>
  <si>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</si>
  <si>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</si>
  <si>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</si>
  <si>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</si>
  <si>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</si>
  <si>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</si>
  <si>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</si>
  <si>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</si>
  <si>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</si>
  <si>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</si>
  <si>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</si>
  <si>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</si>
  <si>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</si>
  <si>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</si>
  <si>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</si>
  <si>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</si>
  <si>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</si>
  <si>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</si>
  <si>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</si>
  <si>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</si>
  <si>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</si>
  <si>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</si>
  <si>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</si>
  <si>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</si>
  <si>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</si>
  <si>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</si>
  <si>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</si>
  <si>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</si>
  <si>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</si>
  <si>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</si>
  <si>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</si>
  <si>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</si>
  <si>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</si>
  <si>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</si>
  <si>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</si>
  <si>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</si>
  <si>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</si>
  <si>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</si>
  <si>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</si>
  <si>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</si>
  <si>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</si>
  <si>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</si>
  <si>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</si>
  <si>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</si>
  <si>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</si>
  <si>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</si>
  <si>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</si>
  <si>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</si>
  <si>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</si>
  <si>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</si>
  <si>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</si>
  <si>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</si>
  <si>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</si>
  <si>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</si>
  <si>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</si>
  <si>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</si>
  <si>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</si>
  <si>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</si>
  <si>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</si>
  <si>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</si>
  <si>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</si>
  <si>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</si>
  <si>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</si>
  <si>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</si>
  <si>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</si>
  <si>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</si>
  <si>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</si>
  <si>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</si>
  <si>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</si>
  <si>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</si>
  <si>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</si>
  <si>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</si>
  <si>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</si>
  <si>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</si>
  <si>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</si>
  <si>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</si>
  <si>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</si>
  <si>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</si>
  <si>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</si>
  <si>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</si>
  <si>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</si>
  <si>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</si>
  <si>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</si>
  <si>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</si>
  <si>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</si>
  <si>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</si>
  <si>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</si>
  <si>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</si>
  <si>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</si>
  <si>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</si>
  <si>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</si>
  <si>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</si>
  <si>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</si>
  <si>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</si>
  <si>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</si>
  <si>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</si>
  <si>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</si>
  <si>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</si>
  <si>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</si>
  <si>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</si>
  <si>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</si>
  <si>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</si>
  <si>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</si>
  <si>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</si>
  <si>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</si>
  <si>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</si>
  <si>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</si>
  <si>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</si>
  <si>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</si>
  <si>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</si>
  <si>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</si>
  <si>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</si>
  <si>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</si>
  <si>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</si>
  <si>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</si>
  <si>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</si>
  <si>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</si>
  <si>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</si>
  <si>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</si>
  <si>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</si>
  <si>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</si>
  <si>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</si>
  <si>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</si>
  <si>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</si>
  <si>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</si>
  <si>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</si>
  <si>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</si>
  <si>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</si>
  <si>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</si>
  <si>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</si>
  <si>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</si>
  <si>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</si>
  <si>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</si>
  <si>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</si>
  <si>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</si>
  <si>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</si>
  <si>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</si>
  <si>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</si>
  <si>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</si>
  <si>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</si>
  <si>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</si>
  <si>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</si>
  <si>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</si>
  <si>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</si>
  <si>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</si>
  <si>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</si>
  <si>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</si>
  <si>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</si>
  <si>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</si>
  <si>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</si>
  <si>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</si>
  <si>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</si>
  <si>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</si>
  <si>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</si>
  <si>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</si>
  <si>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</si>
  <si>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</si>
  <si>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</si>
  <si>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</si>
  <si>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</si>
  <si>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</si>
  <si>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</si>
  <si>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</si>
  <si>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</si>
  <si>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</si>
  <si>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</si>
  <si>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</si>
  <si>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</si>
  <si>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</si>
  <si>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</si>
  <si>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</si>
  <si>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</si>
  <si>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</si>
  <si>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</si>
  <si>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</si>
  <si>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</si>
  <si>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</si>
  <si>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</si>
  <si>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</si>
  <si>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</si>
  <si>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</si>
  <si>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</si>
  <si>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</si>
  <si>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</si>
  <si>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</si>
  <si>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</si>
  <si>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</si>
  <si>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</si>
  <si>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</si>
  <si>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</si>
  <si>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</si>
  <si>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</si>
  <si>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</si>
  <si>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</si>
  <si>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</si>
  <si>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</si>
  <si>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</si>
  <si>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</si>
  <si>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</si>
  <si>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</si>
  <si>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</si>
  <si>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</si>
  <si>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</si>
  <si>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</si>
  <si>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</si>
  <si>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</si>
  <si>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</si>
  <si>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</si>
  <si>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</si>
  <si>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</si>
  <si>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</si>
  <si>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</si>
  <si>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</si>
  <si>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</si>
  <si>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</si>
  <si>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</si>
  <si>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</si>
  <si>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</si>
  <si>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</si>
  <si>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</si>
  <si>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</si>
  <si>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</si>
  <si>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</si>
  <si>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</si>
  <si>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</si>
  <si>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</si>
  <si>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</si>
  <si>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</si>
  <si>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</si>
  <si>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</si>
  <si>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</si>
  <si>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</si>
  <si>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</si>
  <si>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</si>
  <si>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</si>
  <si>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</si>
  <si>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</si>
  <si>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</si>
  <si>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</si>
  <si>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</si>
  <si>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</si>
  <si>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</si>
  <si>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</si>
  <si>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</si>
  <si>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</si>
  <si>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</si>
  <si>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</si>
  <si>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</si>
  <si>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</si>
  <si>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</si>
  <si>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</si>
  <si>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</si>
  <si>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</si>
  <si>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</si>
  <si>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</si>
  <si>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</si>
  <si>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</si>
  <si>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</si>
  <si>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</si>
  <si>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</si>
  <si>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</si>
  <si>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</si>
  <si>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</si>
  <si>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</si>
  <si>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</si>
  <si>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</si>
  <si>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</si>
  <si>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</si>
  <si>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</si>
  <si>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</si>
  <si>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</si>
  <si>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</si>
  <si>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</si>
  <si>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</si>
  <si>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</si>
  <si>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</si>
  <si>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</si>
  <si>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</si>
  <si>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</si>
  <si>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</si>
  <si>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</si>
  <si>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</si>
  <si>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</si>
  <si>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</si>
  <si>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</si>
  <si>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</si>
  <si>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</si>
  <si>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</si>
  <si>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</si>
  <si>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</si>
  <si>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</si>
  <si>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</si>
  <si>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</si>
  <si>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</si>
  <si>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</si>
  <si>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</si>
  <si>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</si>
  <si>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</si>
  <si>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</si>
  <si>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</si>
  <si>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</si>
  <si>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</si>
  <si>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</si>
  <si>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</si>
  <si>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</si>
  <si>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</si>
  <si>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</si>
  <si>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</si>
  <si>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</si>
  <si>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</si>
  <si>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</si>
  <si>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</si>
  <si>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</si>
  <si>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</si>
  <si>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</si>
  <si>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</si>
  <si>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</si>
  <si>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</si>
  <si>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</si>
  <si>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</si>
  <si>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</si>
  <si>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</si>
  <si>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</si>
  <si>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</si>
  <si>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</si>
  <si>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</si>
  <si>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</si>
  <si>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</si>
  <si>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</si>
  <si>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</si>
  <si>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</si>
  <si>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</si>
  <si>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</si>
  <si>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</si>
  <si>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</si>
  <si>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</si>
  <si>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</si>
  <si>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</si>
  <si>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</si>
  <si>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</si>
  <si>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</si>
  <si>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</si>
  <si>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</si>
  <si>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</si>
  <si>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</si>
  <si>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</si>
  <si>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</si>
  <si>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</si>
  <si>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</si>
  <si>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</si>
  <si>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</si>
  <si>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</si>
  <si>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</si>
  <si>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</si>
  <si>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</si>
  <si>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</si>
  <si>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</si>
  <si>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</si>
  <si>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</si>
  <si>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</si>
  <si>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</si>
  <si>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</si>
  <si>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</si>
  <si>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</si>
  <si>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</si>
  <si>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</si>
  <si>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</si>
  <si>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</si>
  <si>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</si>
  <si>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</si>
  <si>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</si>
  <si>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</si>
  <si>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</si>
  <si>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</si>
  <si>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</si>
  <si>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</si>
  <si>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</si>
  <si>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</si>
  <si>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</si>
  <si>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</si>
  <si>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</si>
  <si>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</si>
  <si>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</si>
  <si>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</si>
  <si>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</si>
  <si>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</si>
  <si>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</si>
  <si>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</si>
  <si>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</si>
  <si>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</si>
  <si>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</si>
  <si>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</si>
  <si>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</si>
  <si>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</si>
  <si>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</si>
  <si>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</si>
  <si>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</si>
  <si>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</si>
  <si>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</si>
  <si>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</si>
  <si>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</si>
  <si>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</si>
  <si>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</si>
  <si>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</si>
  <si>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</si>
  <si>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</si>
  <si>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</si>
  <si>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</si>
  <si>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</si>
  <si>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</si>
  <si>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</si>
  <si>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</si>
  <si>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</si>
  <si>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</si>
  <si>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</si>
  <si>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</si>
  <si>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</si>
  <si>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</si>
  <si>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</si>
  <si>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</si>
  <si>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</si>
  <si>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</si>
  <si>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</si>
  <si>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</si>
  <si>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</si>
  <si>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</si>
  <si>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</si>
  <si>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</si>
  <si>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</si>
  <si>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</si>
  <si>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</si>
  <si>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</si>
  <si>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</si>
  <si>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</si>
  <si>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</si>
  <si>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</si>
  <si>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</si>
  <si>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</si>
  <si>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</si>
  <si>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</si>
  <si>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</si>
  <si>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</si>
  <si>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</si>
  <si>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</si>
  <si>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</si>
  <si>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</si>
  <si>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</si>
  <si>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</si>
  <si>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</si>
  <si>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</si>
  <si>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</si>
  <si>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</si>
  <si>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</si>
  <si>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</si>
  <si>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</si>
  <si>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</si>
  <si>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</si>
  <si>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</si>
  <si>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</si>
  <si>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</si>
  <si>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</si>
  <si>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</si>
  <si>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</si>
  <si>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</si>
  <si>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</si>
  <si>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</si>
  <si>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</si>
  <si>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</si>
  <si>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</si>
  <si>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</si>
  <si>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</si>
  <si>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</si>
  <si>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</si>
  <si>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</si>
  <si>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</si>
  <si>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</si>
  <si>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</si>
  <si>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</si>
  <si>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</si>
  <si>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</si>
  <si>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</si>
  <si>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</si>
  <si>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</si>
  <si>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</si>
  <si>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</si>
  <si>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</si>
  <si>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</si>
  <si>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</si>
  <si>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</si>
  <si>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</si>
  <si>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</si>
  <si>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</si>
  <si>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</si>
  <si>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</si>
  <si>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</si>
  <si>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</si>
  <si>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</si>
  <si>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</si>
  <si>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</si>
  <si>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</si>
  <si>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</si>
  <si>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</si>
  <si>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</si>
  <si>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</si>
  <si>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</si>
  <si>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</si>
  <si>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</si>
  <si>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</si>
  <si>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</si>
  <si>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</si>
  <si>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</si>
  <si>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</si>
  <si>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</si>
  <si>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</si>
  <si>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</si>
  <si>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</si>
  <si>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</si>
  <si>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</si>
  <si>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</si>
  <si>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</si>
  <si>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</si>
  <si>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</si>
  <si>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</si>
  <si>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</si>
  <si>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</si>
  <si>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</si>
  <si>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</si>
  <si>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</si>
  <si>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</si>
  <si>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</si>
  <si>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</si>
  <si>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</si>
  <si>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</si>
  <si>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</si>
  <si>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</si>
  <si>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</si>
  <si>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</si>
  <si>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</si>
  <si>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</si>
  <si>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</si>
  <si>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</si>
  <si>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</si>
  <si>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</si>
  <si>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</si>
  <si>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</si>
  <si>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</si>
  <si>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</si>
  <si>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</si>
  <si>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</si>
  <si>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</si>
  <si>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</si>
  <si>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</si>
  <si>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</si>
  <si>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</si>
  <si>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</si>
  <si>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</si>
  <si>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</si>
  <si>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</si>
  <si>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</si>
  <si>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</si>
  <si>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</si>
  <si>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</si>
  <si>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</si>
  <si>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</si>
  <si>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</si>
  <si>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</si>
  <si>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</si>
  <si>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</si>
  <si>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</si>
  <si>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</si>
  <si>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</si>
  <si>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</si>
  <si>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</si>
  <si>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</si>
  <si>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</si>
  <si>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</si>
  <si>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</si>
  <si>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</si>
  <si>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</si>
  <si>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</si>
  <si>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</si>
  <si>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</si>
  <si>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</si>
  <si>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</si>
  <si>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</si>
  <si>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</si>
  <si>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</si>
  <si>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</si>
  <si>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</si>
  <si>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</si>
  <si>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</si>
  <si>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</si>
  <si>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</si>
  <si>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</si>
  <si>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</si>
  <si>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</si>
  <si>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</si>
  <si>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</si>
  <si>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</si>
  <si>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</si>
  <si>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</si>
  <si>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</si>
  <si>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</si>
  <si>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</si>
  <si>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</si>
  <si>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</si>
  <si>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</si>
  <si>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</si>
  <si>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</si>
  <si>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</si>
  <si>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</si>
  <si>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</si>
  <si>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</si>
  <si>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</si>
  <si>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</si>
  <si>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</si>
  <si>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</si>
  <si>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</si>
  <si>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</si>
  <si>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</si>
  <si>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</si>
  <si>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</si>
  <si>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</si>
  <si>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</si>
  <si>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</si>
  <si>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</si>
  <si>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</si>
  <si>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</si>
  <si>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</si>
  <si>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</si>
  <si>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</si>
  <si>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</si>
  <si>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</si>
  <si>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</si>
  <si>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</si>
  <si>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</si>
  <si>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</si>
  <si>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</si>
  <si>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</si>
  <si>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</si>
  <si>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</si>
  <si>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</si>
  <si>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</si>
  <si>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</si>
  <si>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</si>
  <si>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</si>
  <si>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</si>
  <si>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</si>
  <si>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</si>
  <si>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</si>
  <si>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</si>
  <si>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</si>
  <si>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</si>
  <si>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</si>
  <si>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</si>
  <si>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</si>
  <si>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</si>
  <si>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</si>
  <si>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</si>
  <si>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</si>
  <si>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</si>
  <si>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</si>
  <si>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</si>
  <si>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</si>
  <si>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</si>
  <si>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</si>
  <si>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</si>
  <si>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</si>
  <si>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</si>
  <si>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</si>
  <si>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</si>
  <si>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</si>
  <si>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</si>
  <si>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</si>
  <si>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</si>
  <si>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</si>
  <si>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</si>
  <si>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</si>
  <si>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</si>
  <si>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</si>
  <si>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</si>
  <si>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</si>
  <si>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</si>
  <si>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</si>
  <si>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</si>
  <si>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</si>
  <si>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</si>
  <si>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</si>
  <si>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</si>
  <si>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</si>
  <si>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</si>
  <si>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</si>
  <si>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</si>
  <si>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</si>
  <si>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</si>
  <si>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</si>
  <si>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</si>
  <si>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</si>
  <si>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</si>
  <si>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</si>
  <si>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</si>
  <si>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</si>
  <si>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</si>
  <si>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</si>
  <si>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</si>
  <si>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</si>
  <si>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</si>
  <si>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</si>
  <si>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</si>
  <si>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</si>
  <si>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</si>
  <si>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</si>
  <si>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</si>
  <si>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</si>
  <si>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</si>
  <si>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</si>
  <si>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</si>
  <si>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</si>
  <si>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</si>
  <si>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</si>
  <si>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</si>
  <si>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</si>
  <si>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</si>
  <si>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</si>
  <si>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</si>
  <si>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</si>
  <si>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</si>
  <si>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</si>
  <si>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</si>
  <si>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</si>
  <si>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</si>
  <si>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</si>
  <si>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</si>
  <si>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</si>
  <si>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</si>
  <si>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</si>
  <si>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</si>
  <si>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</si>
  <si>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</si>
  <si>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</si>
  <si>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</si>
  <si>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</si>
  <si>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</si>
  <si>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</si>
  <si>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</si>
  <si>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</si>
  <si>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</si>
  <si>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</si>
  <si>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</si>
  <si>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</si>
  <si>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</si>
  <si>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</si>
  <si>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</si>
  <si>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</si>
  <si>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</si>
  <si>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</si>
  <si>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</si>
  <si>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</si>
  <si>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</si>
  <si>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</si>
  <si>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</si>
  <si>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</si>
  <si>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</si>
  <si>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</si>
  <si>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</si>
  <si>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</si>
  <si>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</si>
  <si>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</si>
  <si>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</si>
  <si>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</si>
  <si>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</si>
  <si>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</si>
  <si>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</si>
  <si>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</si>
  <si>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</si>
  <si>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</si>
  <si>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</si>
  <si>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</si>
  <si>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</si>
  <si>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</si>
  <si>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</si>
  <si>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</si>
  <si>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</si>
  <si>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</si>
  <si>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</si>
  <si>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</si>
  <si>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</si>
  <si>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</si>
  <si>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</si>
  <si>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</si>
  <si>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</si>
  <si>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</si>
  <si>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</si>
  <si>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</si>
  <si>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</si>
  <si>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</si>
  <si>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</si>
  <si>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</si>
  <si>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</si>
  <si>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</si>
  <si>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</si>
  <si>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</si>
  <si>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</si>
  <si>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</si>
  <si>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</si>
  <si>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</si>
  <si>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</si>
  <si>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</si>
  <si>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</si>
  <si>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</si>
  <si>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</si>
  <si>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</si>
  <si>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</si>
  <si>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</si>
  <si>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</si>
  <si>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</si>
  <si>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</si>
  <si>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</si>
  <si>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</si>
  <si>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</si>
  <si>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</si>
  <si>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</si>
  <si>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</si>
  <si>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</si>
  <si>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</si>
  <si>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</si>
  <si>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</si>
  <si>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</si>
  <si>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</si>
  <si>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</si>
  <si>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</si>
  <si>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</si>
  <si>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</si>
  <si>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</si>
  <si>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</si>
  <si>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</si>
  <si>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</si>
  <si>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</si>
  <si>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</si>
  <si>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</si>
  <si>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</si>
  <si>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</si>
  <si>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</si>
  <si>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</si>
  <si>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</si>
  <si>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</si>
  <si>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</si>
  <si>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</si>
  <si>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</si>
  <si>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</si>
  <si>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</si>
  <si>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</si>
  <si>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</si>
  <si>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</si>
  <si>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</si>
  <si>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</si>
  <si>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</si>
  <si>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</si>
  <si>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</si>
  <si>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</si>
  <si>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</si>
  <si>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</si>
  <si>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</si>
  <si>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</si>
  <si>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</si>
  <si>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</si>
  <si>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</si>
  <si>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</si>
  <si>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</si>
  <si>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</si>
  <si>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</si>
  <si>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</si>
  <si>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</si>
  <si>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</si>
  <si>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</si>
  <si>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</si>
  <si>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</si>
  <si>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</si>
  <si>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</si>
  <si>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</si>
  <si>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</si>
  <si>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</si>
  <si>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</si>
  <si>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</si>
  <si>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</si>
  <si>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</si>
  <si>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</si>
  <si>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</si>
  <si>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</si>
  <si>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</si>
  <si>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</si>
  <si>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</si>
  <si>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</si>
  <si>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</si>
  <si>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</si>
  <si>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</si>
  <si>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</si>
  <si>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</si>
  <si>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</si>
  <si>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</si>
  <si>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</si>
  <si>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</si>
  <si>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</si>
  <si>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</si>
  <si>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</si>
  <si>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</si>
  <si>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</si>
  <si>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</si>
  <si>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</si>
  <si>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</si>
  <si>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</si>
  <si>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</si>
  <si>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</si>
  <si>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</si>
  <si>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</si>
  <si>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</si>
  <si>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</si>
  <si>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</si>
  <si>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</si>
  <si>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</si>
  <si>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</si>
  <si>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</si>
  <si>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</si>
  <si>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</si>
  <si>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</si>
  <si>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</si>
  <si>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</si>
  <si>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</si>
  <si>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</si>
  <si>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</si>
  <si>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</si>
  <si>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</si>
  <si>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</si>
  <si>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</si>
  <si>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</si>
  <si>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</si>
  <si>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</si>
  <si>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</si>
  <si>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</si>
  <si>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</si>
  <si>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</si>
  <si>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</si>
  <si>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</si>
  <si>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</si>
  <si>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</si>
  <si>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</si>
  <si>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</si>
  <si>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</si>
  <si>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</si>
  <si>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</si>
  <si>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</si>
  <si>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</si>
  <si>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</si>
  <si>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</si>
  <si>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</si>
  <si>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</si>
  <si>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</si>
  <si>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</si>
  <si>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</si>
  <si>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</si>
  <si>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</si>
  <si>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</si>
  <si>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</si>
  <si>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</si>
  <si>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</si>
  <si>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</si>
  <si>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</si>
  <si>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</si>
  <si>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</si>
  <si>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</si>
  <si>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</si>
  <si>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</si>
  <si>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</si>
  <si>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</si>
  <si>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</si>
  <si>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</si>
  <si>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</si>
  <si>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</si>
  <si>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</si>
  <si>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</si>
  <si>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</si>
  <si>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</si>
  <si>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</si>
  <si>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</si>
  <si>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</si>
  <si>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</si>
  <si>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</si>
  <si>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</si>
  <si>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</si>
  <si>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</si>
  <si>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</si>
  <si>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</si>
  <si>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</si>
  <si>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</si>
  <si>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</si>
  <si>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</si>
  <si>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</si>
  <si>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</si>
  <si>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</si>
  <si>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</si>
  <si>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</si>
  <si>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</si>
  <si>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</si>
  <si>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</si>
  <si>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</si>
  <si>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</si>
  <si>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</si>
  <si>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</si>
  <si>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</si>
  <si>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</si>
  <si>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</si>
  <si>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</si>
  <si>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</si>
  <si>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</si>
  <si>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</si>
  <si>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</si>
  <si>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</si>
  <si>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</si>
  <si>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</si>
  <si>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</si>
  <si>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</si>
  <si>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</si>
  <si>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</si>
  <si>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</si>
  <si>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</si>
  <si>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</si>
  <si>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</si>
  <si>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</si>
  <si>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</si>
  <si>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</si>
  <si>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</si>
  <si>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</si>
  <si>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</si>
  <si>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</si>
  <si>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</si>
  <si>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</si>
  <si>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</si>
  <si>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</si>
  <si>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</si>
  <si>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</si>
  <si>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</si>
  <si>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</si>
  <si>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</si>
  <si>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</si>
  <si>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</si>
  <si>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</si>
  <si>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</si>
  <si>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</si>
  <si>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</si>
  <si>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</si>
  <si>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</si>
  <si>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</si>
  <si>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</si>
  <si>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</si>
  <si>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</si>
  <si>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</si>
  <si>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</si>
  <si>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</si>
  <si>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</si>
  <si>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</si>
  <si>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</si>
  <si>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</si>
  <si>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</si>
  <si>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</si>
  <si>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</si>
  <si>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</si>
  <si>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</si>
  <si>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</si>
  <si>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</si>
  <si>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</si>
  <si>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</si>
  <si>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</si>
  <si>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</si>
  <si>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</si>
  <si>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</si>
  <si>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</si>
  <si>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</si>
  <si>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</si>
  <si>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</si>
  <si>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</si>
  <si>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</si>
  <si>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</si>
  <si>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</si>
  <si>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</si>
  <si>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</si>
  <si>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</si>
  <si>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</si>
  <si>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</si>
  <si>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</si>
  <si>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</si>
  <si>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</si>
  <si>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</si>
  <si>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</si>
  <si>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</si>
  <si>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</si>
  <si>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</si>
  <si>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</si>
  <si>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</si>
  <si>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</si>
  <si>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</si>
  <si>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</si>
  <si>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</si>
  <si>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</si>
  <si>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</si>
  <si>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</si>
  <si>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</si>
  <si>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</si>
  <si>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</si>
  <si>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</si>
  <si>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</si>
  <si>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</si>
  <si>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</si>
  <si>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</si>
  <si>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</si>
  <si>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</si>
  <si>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</si>
  <si>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</si>
  <si>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</si>
  <si>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</si>
  <si>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</si>
  <si>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</si>
  <si>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</si>
  <si>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</si>
  <si>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</si>
  <si>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</si>
  <si>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</si>
  <si>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</si>
  <si>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</si>
  <si>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</si>
  <si>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</si>
  <si>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</si>
  <si>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</si>
  <si>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</si>
  <si>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</si>
  <si>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</si>
  <si>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</si>
  <si>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</si>
  <si>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</si>
  <si>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</si>
  <si>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</si>
  <si>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</si>
  <si>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</si>
  <si>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</si>
  <si>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</si>
  <si>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</si>
  <si>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</si>
  <si>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</si>
  <si>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</si>
  <si>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</si>
  <si>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</si>
  <si>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</si>
  <si>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</si>
  <si>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</si>
  <si>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</si>
  <si>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</si>
  <si>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</si>
  <si>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</si>
  <si>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</si>
  <si>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</si>
  <si>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</si>
  <si>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</si>
  <si>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</si>
  <si>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</si>
  <si>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</si>
  <si>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</si>
  <si>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</si>
  <si>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</si>
  <si>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</si>
  <si>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</si>
  <si>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</si>
  <si>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</si>
  <si>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</si>
  <si>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</si>
  <si>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</si>
  <si>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</si>
  <si>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</si>
  <si>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</si>
  <si>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</si>
  <si>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</si>
  <si>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</si>
  <si>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</si>
  <si>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</si>
  <si>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</si>
  <si>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</si>
  <si>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</si>
  <si>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</si>
  <si>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</si>
  <si>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</si>
  <si>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</si>
  <si>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</si>
  <si>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</si>
  <si>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</si>
  <si>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</si>
  <si>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</si>
  <si>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</si>
  <si>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</si>
  <si>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</si>
  <si>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</si>
  <si>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</si>
  <si>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</si>
  <si>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</si>
  <si>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</si>
  <si>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</si>
  <si>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</si>
  <si>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</si>
  <si>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</si>
  <si>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</si>
  <si>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</si>
  <si>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</si>
  <si>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</si>
  <si>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</si>
  <si>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</si>
  <si>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</si>
  <si>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</si>
  <si>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</si>
  <si>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</si>
  <si>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</si>
  <si>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</si>
  <si>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</si>
  <si>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</si>
  <si>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</si>
  <si>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</si>
  <si>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</si>
  <si>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</si>
  <si>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</si>
  <si>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</si>
  <si>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</si>
  <si>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</si>
  <si>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</si>
  <si>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</si>
  <si>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</si>
  <si>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</si>
  <si>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</si>
  <si>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</si>
  <si>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</si>
  <si>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</si>
  <si>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</si>
  <si>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</si>
  <si>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</si>
  <si>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</si>
  <si>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</si>
  <si>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</si>
  <si>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</si>
  <si>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</si>
  <si>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</si>
  <si>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</si>
  <si>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</si>
  <si>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</si>
  <si>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</si>
  <si>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</si>
  <si>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</si>
  <si>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</si>
  <si>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</si>
  <si>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</si>
  <si>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</si>
  <si>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</si>
  <si>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</si>
  <si>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</si>
  <si>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</si>
  <si>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</si>
  <si>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</si>
  <si>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</si>
  <si>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</si>
  <si>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</si>
  <si>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</si>
  <si>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</si>
  <si>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</si>
  <si>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</si>
  <si>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</si>
  <si>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</si>
  <si>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</si>
  <si>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</si>
  <si>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</si>
  <si>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</si>
  <si>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</si>
  <si>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</si>
  <si>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</si>
  <si>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</si>
  <si>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</si>
  <si>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</si>
  <si>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</si>
  <si>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</si>
  <si>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</si>
  <si>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</si>
  <si>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</si>
  <si>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</si>
  <si>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</si>
  <si>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</si>
  <si>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</si>
  <si>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</si>
  <si>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</si>
  <si>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</si>
  <si>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</si>
  <si>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</si>
  <si>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</si>
  <si>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</si>
  <si>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</si>
  <si>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</si>
  <si>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</si>
  <si>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</si>
  <si>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</si>
  <si>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</si>
  <si>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</si>
  <si>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</si>
  <si>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</si>
  <si>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</si>
  <si>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</si>
  <si>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</si>
  <si>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</si>
  <si>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</si>
  <si>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</si>
  <si>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</si>
  <si>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</si>
  <si>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</si>
  <si>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</si>
  <si>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</si>
  <si>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</si>
  <si>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</si>
  <si>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</si>
  <si>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</si>
  <si>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</si>
  <si>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</si>
  <si>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</si>
  <si>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</si>
  <si>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</si>
  <si>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</si>
  <si>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</si>
  <si>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</si>
  <si>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</si>
  <si>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</si>
  <si>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</si>
  <si>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</si>
  <si>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</si>
  <si>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</si>
  <si>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</si>
  <si>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</si>
  <si>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</si>
  <si>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</si>
  <si>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</si>
  <si>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</si>
  <si>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</si>
  <si>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</si>
  <si>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</si>
  <si>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</si>
  <si>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</si>
  <si>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</si>
  <si>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</si>
  <si>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</si>
  <si>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</si>
  <si>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</si>
  <si>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</si>
  <si>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</si>
  <si>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</si>
  <si>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</si>
  <si>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</si>
  <si>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</si>
  <si>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</si>
  <si>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</si>
  <si>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</si>
  <si>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</si>
  <si>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</si>
  <si>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</si>
  <si>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</si>
  <si>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</si>
  <si>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</si>
  <si>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</si>
  <si>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</si>
  <si>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</si>
  <si>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</si>
  <si>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</si>
  <si>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</si>
  <si>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</si>
  <si>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</si>
  <si>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</si>
  <si>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</si>
  <si>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</si>
  <si>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</si>
  <si>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</si>
  <si>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</si>
  <si>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</si>
  <si>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</si>
  <si>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</si>
  <si>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</si>
  <si>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</si>
  <si>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</si>
  <si>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</si>
  <si>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</si>
  <si>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</si>
  <si>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</si>
  <si>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</si>
  <si>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</si>
  <si>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</si>
  <si>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</si>
  <si>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</si>
  <si>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</si>
  <si>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</si>
  <si>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</si>
  <si>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</si>
  <si>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</si>
  <si>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</si>
  <si>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</si>
  <si>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</si>
  <si>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</si>
  <si>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</si>
  <si>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</si>
  <si>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</si>
  <si>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</si>
  <si>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</si>
  <si>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</si>
  <si>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</si>
  <si>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</si>
  <si>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</si>
  <si>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</si>
  <si>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</si>
  <si>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</si>
  <si>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</si>
  <si>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</si>
  <si>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</si>
  <si>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</si>
  <si>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</si>
  <si>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</si>
  <si>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</si>
  <si>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</si>
  <si>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</si>
  <si>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</si>
  <si>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</si>
  <si>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</si>
  <si>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</si>
  <si>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</si>
  <si>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</si>
  <si>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</si>
  <si>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</si>
  <si>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</si>
  <si>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</si>
  <si>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</si>
  <si>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</si>
  <si>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</si>
  <si>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</si>
  <si>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</si>
  <si>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</si>
  <si>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</si>
  <si>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</si>
  <si>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</si>
  <si>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</si>
  <si>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</si>
  <si>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</si>
  <si>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</si>
  <si>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</si>
  <si>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</si>
  <si>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</si>
  <si>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</si>
  <si>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</si>
  <si>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</si>
  <si>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</si>
  <si>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</si>
  <si>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</si>
  <si>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</si>
  <si>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</si>
  <si>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</si>
  <si>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</si>
  <si>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</si>
  <si>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</si>
  <si>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</si>
  <si>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</si>
  <si>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</si>
  <si>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</si>
  <si>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</si>
  <si>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</si>
  <si>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</si>
  <si>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</si>
  <si>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</si>
  <si>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</si>
  <si>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</si>
  <si>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</si>
  <si>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</si>
  <si>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</si>
  <si>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</si>
  <si>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</si>
  <si>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</si>
  <si>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</si>
  <si>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</si>
  <si>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</si>
  <si>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</si>
  <si>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</si>
  <si>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</si>
  <si>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</si>
  <si>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</si>
  <si>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</si>
  <si>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</si>
  <si>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</si>
  <si>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</si>
  <si>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</si>
  <si>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</si>
  <si>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</si>
  <si>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</si>
  <si>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</si>
  <si>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</si>
  <si>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</si>
  <si>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</si>
  <si>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</si>
  <si>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</si>
  <si>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</si>
  <si>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</si>
  <si>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</si>
  <si>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</si>
  <si>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</si>
  <si>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</si>
  <si>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</si>
  <si>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</si>
  <si>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</si>
  <si>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</si>
  <si>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</si>
  <si>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</si>
  <si>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</si>
  <si>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</si>
  <si>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</si>
  <si>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</si>
  <si>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</si>
  <si>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</si>
  <si>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</si>
  <si>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</si>
  <si>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</si>
  <si>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</si>
  <si>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</si>
  <si>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</si>
  <si>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</si>
  <si>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</si>
  <si>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</si>
  <si>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</si>
  <si>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</si>
  <si>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</si>
  <si>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</si>
  <si>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</si>
  <si>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</si>
  <si>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</si>
  <si>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</si>
  <si>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</si>
  <si>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</si>
  <si>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</si>
  <si>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</si>
  <si>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</si>
  <si>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</si>
  <si>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</si>
  <si>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</si>
  <si>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</si>
  <si>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</si>
  <si>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</si>
  <si>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</si>
  <si>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</si>
  <si>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</si>
  <si>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</si>
  <si>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</si>
  <si>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</si>
  <si>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</si>
  <si>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</si>
  <si>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</si>
  <si>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</si>
  <si>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</si>
  <si>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</si>
  <si>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</si>
  <si>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</si>
  <si>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</si>
  <si>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</si>
  <si>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</si>
  <si>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</si>
  <si>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</si>
  <si>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</si>
  <si>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</si>
  <si>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</si>
  <si>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</si>
  <si>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</si>
  <si>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</si>
  <si>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</si>
  <si>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</si>
  <si>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</si>
  <si>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</si>
  <si>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</si>
  <si>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</si>
  <si>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</si>
  <si>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</si>
  <si>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</si>
  <si>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</si>
  <si>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</si>
  <si>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</si>
  <si>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</si>
  <si>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</si>
  <si>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</si>
  <si>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</si>
  <si>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</si>
  <si>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</si>
  <si>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</si>
  <si>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</si>
  <si>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</si>
  <si>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</si>
  <si>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</si>
  <si>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</si>
  <si>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</si>
  <si>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</si>
  <si>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</si>
  <si>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</si>
  <si>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</si>
  <si>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</si>
  <si>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</si>
  <si>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</si>
  <si>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</si>
  <si>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</si>
  <si>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</si>
  <si>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</si>
  <si>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</si>
  <si>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</si>
  <si>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</si>
  <si>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</si>
  <si>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</si>
  <si>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</si>
  <si>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</si>
  <si>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</si>
  <si>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</si>
  <si>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</si>
  <si>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</si>
  <si>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</si>
  <si>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</si>
  <si>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</si>
  <si>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</si>
  <si>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</si>
  <si>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</si>
  <si>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</si>
  <si>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</si>
  <si>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</si>
  <si>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</si>
  <si>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</si>
  <si>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</si>
  <si>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</si>
  <si>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</si>
  <si>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</si>
  <si>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</si>
  <si>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</si>
  <si>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</si>
  <si>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</si>
  <si>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</si>
  <si>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</si>
  <si>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</si>
  <si>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</si>
  <si>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</si>
  <si>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</si>
  <si>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</si>
  <si>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</si>
  <si>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</si>
  <si>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</si>
  <si>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</si>
  <si>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</si>
  <si>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</si>
  <si>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</si>
  <si>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</si>
  <si>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</si>
  <si>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</si>
  <si>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</si>
  <si>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</si>
  <si>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</si>
  <si>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</si>
  <si>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</si>
  <si>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</si>
  <si>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</si>
  <si>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</si>
  <si>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</si>
  <si>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</si>
  <si>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</si>
  <si>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</si>
  <si>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</si>
  <si>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</si>
  <si>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</si>
  <si>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</si>
  <si>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</si>
  <si>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</si>
  <si>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</si>
  <si>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</si>
  <si>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</si>
  <si>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</si>
  <si>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</si>
  <si>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</si>
  <si>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</si>
  <si>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</si>
  <si>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</si>
  <si>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</si>
  <si>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</si>
  <si>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</si>
  <si>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</si>
  <si>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</si>
  <si>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</si>
  <si>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</si>
  <si>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</si>
  <si>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</si>
  <si>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</si>
  <si>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</si>
  <si>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</si>
  <si>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</si>
  <si>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</si>
  <si>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</si>
  <si>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</si>
  <si>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</si>
  <si>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</si>
  <si>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</si>
  <si>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</si>
  <si>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</si>
  <si>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</si>
  <si>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</si>
  <si>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</si>
  <si>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</si>
  <si>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</si>
  <si>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</si>
  <si>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</si>
  <si>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</si>
  <si>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</si>
  <si>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</si>
  <si>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</si>
  <si>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</si>
  <si>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</si>
  <si>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</si>
  <si>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</si>
  <si>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</si>
  <si>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</si>
  <si>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</si>
  <si>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</si>
  <si>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</si>
  <si>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</si>
  <si>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</si>
  <si>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</si>
  <si>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</si>
  <si>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</si>
  <si>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</si>
  <si>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</si>
  <si>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</si>
  <si>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</si>
  <si>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</si>
  <si>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</si>
  <si>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</si>
  <si>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</si>
  <si>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</si>
  <si>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</si>
  <si>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</si>
  <si>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</si>
  <si>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</si>
  <si>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</si>
  <si>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</si>
  <si>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</si>
  <si>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</si>
  <si>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</si>
  <si>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</si>
  <si>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</si>
  <si>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</si>
  <si>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</si>
  <si>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</si>
  <si>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</si>
  <si>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</si>
  <si>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</si>
  <si>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</si>
  <si>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</si>
  <si>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</si>
  <si>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</si>
  <si>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</si>
  <si>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</si>
  <si>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</si>
  <si>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</si>
  <si>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</si>
  <si>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</si>
  <si>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</si>
  <si>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</si>
  <si>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</si>
  <si>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</si>
  <si>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</si>
  <si>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</si>
  <si>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</si>
  <si>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</si>
  <si>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</si>
  <si>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</si>
  <si>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</si>
  <si>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</si>
  <si>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</si>
  <si>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</si>
  <si>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</si>
  <si>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</si>
  <si>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</si>
  <si>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</si>
  <si>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</si>
  <si>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</si>
  <si>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</si>
  <si>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</si>
  <si>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</si>
  <si>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</si>
  <si>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</si>
  <si>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</si>
  <si>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</si>
  <si>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</si>
  <si>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</si>
  <si>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</si>
  <si>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</si>
  <si>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</si>
  <si>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</si>
  <si>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</si>
  <si>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</si>
  <si>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</si>
  <si>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</si>
  <si>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</si>
  <si>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</si>
  <si>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</si>
  <si>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</si>
  <si>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</si>
  <si>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</si>
  <si>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</si>
  <si>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</si>
  <si>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</si>
  <si>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</si>
  <si>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</si>
  <si>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</si>
  <si>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</si>
  <si>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</si>
  <si>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</si>
  <si>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</si>
  <si>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</si>
  <si>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</si>
  <si>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</si>
  <si>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</si>
  <si>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</si>
  <si>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</si>
  <si>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</si>
  <si>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</si>
  <si>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</si>
  <si>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</si>
  <si>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</si>
  <si>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</si>
  <si>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</si>
  <si>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</si>
  <si>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</si>
  <si>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</si>
  <si>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</si>
  <si>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</si>
  <si>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</si>
  <si>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</si>
  <si>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</si>
  <si>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</si>
  <si>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</si>
  <si>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</si>
  <si>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</si>
  <si>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</si>
  <si>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</si>
  <si>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</si>
  <si>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</si>
  <si>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</si>
  <si>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</si>
  <si>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</si>
  <si>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</si>
  <si>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</si>
  <si>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</si>
  <si>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</si>
  <si>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</si>
  <si>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</si>
  <si>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</si>
  <si>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</si>
  <si>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</si>
  <si>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</si>
  <si>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</si>
  <si>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</si>
  <si>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</si>
  <si>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</si>
  <si>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</si>
  <si>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</si>
  <si>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</si>
  <si>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</si>
  <si>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</si>
  <si>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</si>
  <si>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</si>
  <si>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</si>
  <si>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</si>
  <si>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</si>
  <si>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</si>
  <si>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</si>
  <si>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</si>
  <si>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</si>
  <si>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</si>
  <si>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</si>
  <si>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</si>
  <si>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</si>
  <si>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</si>
  <si>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</si>
  <si>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</si>
  <si>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</si>
  <si>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</si>
  <si>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</si>
  <si>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</si>
  <si>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</si>
  <si>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</si>
  <si>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</si>
  <si>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</si>
  <si>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</si>
  <si>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</si>
  <si>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</si>
  <si>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</si>
  <si>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</si>
  <si>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</si>
  <si>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</si>
  <si>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</si>
  <si>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</si>
  <si>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</si>
  <si>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</si>
  <si>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</si>
  <si>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</si>
  <si>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</si>
  <si>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</si>
  <si>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</si>
  <si>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</si>
  <si>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</si>
  <si>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</si>
  <si>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</si>
  <si>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</si>
  <si>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</si>
  <si>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</si>
  <si>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</si>
  <si>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</si>
  <si>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</si>
  <si>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</si>
  <si>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</si>
  <si>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</si>
  <si>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</si>
  <si>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</si>
  <si>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</si>
  <si>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</si>
  <si>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</si>
  <si>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</si>
  <si>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</si>
  <si>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</si>
  <si>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</si>
  <si>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</si>
  <si>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</si>
  <si>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</si>
  <si>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</si>
  <si>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</si>
  <si>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</si>
  <si>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</si>
  <si>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</si>
  <si>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</si>
  <si>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</si>
  <si>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</si>
  <si>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</si>
  <si>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</si>
  <si>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</si>
  <si>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</si>
  <si>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</si>
  <si>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</si>
  <si>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</si>
  <si>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</si>
  <si>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</si>
  <si>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</si>
  <si>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</si>
  <si>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</si>
  <si>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</si>
  <si>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</si>
  <si>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</si>
  <si>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</si>
  <si>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</si>
  <si>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</si>
  <si>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</si>
  <si>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</si>
  <si>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</si>
  <si>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</si>
  <si>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</si>
  <si>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</si>
  <si>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</si>
  <si>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</si>
  <si>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</si>
  <si>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</si>
  <si>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</si>
  <si>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</si>
  <si>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</si>
  <si>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</si>
  <si>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</si>
  <si>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</si>
  <si>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</si>
  <si>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</si>
  <si>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</si>
  <si>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</si>
  <si>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</si>
  <si>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</si>
  <si>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</si>
  <si>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</si>
  <si>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</si>
  <si>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</si>
  <si>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</si>
  <si>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</si>
  <si>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</si>
  <si>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</si>
  <si>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</si>
  <si>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</si>
  <si>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</si>
  <si>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</si>
  <si>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</si>
  <si>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</si>
  <si>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</si>
  <si>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</si>
  <si>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</si>
  <si>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</si>
  <si>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</si>
  <si>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</si>
  <si>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</si>
  <si>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</si>
  <si>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</si>
  <si>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</si>
  <si>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</si>
  <si>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</si>
  <si>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</si>
  <si>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</si>
  <si>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</si>
  <si>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</si>
  <si>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</si>
  <si>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</si>
  <si>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</si>
  <si>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</si>
  <si>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</si>
  <si>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</si>
  <si>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</si>
  <si>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</si>
  <si>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</si>
  <si>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</si>
  <si>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</si>
  <si>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</si>
  <si>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</si>
  <si>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</si>
  <si>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</si>
  <si>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</si>
  <si>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</si>
  <si>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</si>
  <si>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</si>
  <si>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</si>
  <si>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</si>
  <si>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</si>
  <si>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</si>
  <si>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</si>
  <si>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</si>
  <si>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</si>
  <si>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</si>
  <si>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</si>
  <si>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</si>
  <si>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</si>
  <si>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</si>
  <si>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</si>
  <si>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</si>
  <si>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</si>
  <si>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</si>
  <si>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</si>
  <si>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</si>
  <si>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</si>
  <si>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</si>
  <si>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</si>
  <si>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</si>
  <si>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</si>
  <si>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</si>
  <si>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</si>
  <si>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</si>
  <si>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</si>
  <si>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</si>
  <si>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</si>
  <si>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</si>
  <si>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</si>
  <si>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</si>
  <si>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</si>
  <si>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</si>
  <si>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</si>
  <si>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</si>
  <si>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</si>
  <si>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</si>
  <si>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</si>
  <si>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</si>
  <si>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</si>
  <si>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</si>
  <si>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</si>
  <si>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</si>
  <si>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</si>
  <si>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</si>
  <si>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</si>
  <si>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</si>
  <si>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</si>
  <si>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</si>
  <si>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</si>
  <si>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</si>
  <si>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</si>
  <si>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</si>
  <si>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</si>
  <si>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</si>
  <si>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</si>
  <si>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</si>
  <si>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</si>
  <si>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</si>
  <si>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</si>
  <si>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</si>
  <si>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</si>
  <si>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</si>
  <si>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</si>
  <si>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</si>
  <si>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</si>
  <si>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</si>
  <si>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</si>
  <si>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</si>
  <si>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</si>
  <si>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</si>
  <si>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</si>
  <si>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</si>
  <si>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</si>
  <si>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</si>
  <si>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</si>
  <si>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</si>
  <si>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</si>
  <si>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</si>
  <si>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</si>
  <si>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</si>
  <si>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</si>
  <si>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</si>
  <si>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</si>
  <si>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</si>
  <si>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</si>
  <si>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</si>
  <si>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</si>
  <si>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</si>
  <si>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</si>
  <si>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</si>
  <si>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</si>
  <si>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</si>
  <si>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</si>
  <si>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</si>
  <si>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</si>
  <si>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</si>
  <si>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</si>
  <si>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</si>
  <si>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</si>
  <si>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</si>
  <si>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</si>
  <si>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</si>
  <si>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</si>
  <si>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</si>
  <si>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</si>
  <si>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</si>
  <si>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</si>
  <si>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</si>
  <si>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</si>
  <si>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</si>
  <si>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</si>
  <si>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</si>
  <si>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</si>
  <si>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</si>
  <si>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</si>
  <si>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</si>
  <si>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</si>
  <si>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</si>
  <si>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</si>
  <si>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</si>
  <si>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</si>
  <si>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</si>
  <si>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</si>
  <si>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</si>
  <si>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</si>
  <si>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</si>
  <si>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</si>
  <si>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</si>
  <si>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</si>
  <si>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</si>
  <si>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</si>
  <si>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</si>
  <si>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</si>
  <si>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</si>
  <si>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</si>
  <si>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</si>
  <si>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</si>
  <si>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</si>
  <si>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</si>
  <si>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</si>
  <si>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</si>
  <si>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</si>
  <si>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</si>
  <si>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</si>
  <si>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</si>
  <si>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</si>
  <si>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</si>
  <si>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</si>
  <si>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</si>
  <si>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</si>
  <si>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</si>
  <si>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</si>
  <si>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</si>
  <si>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</si>
  <si>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</si>
  <si>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</si>
  <si>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</si>
  <si>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</si>
  <si>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</si>
  <si>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</si>
  <si>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</si>
  <si>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</si>
  <si>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</si>
  <si>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</si>
  <si>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</si>
  <si>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</si>
  <si>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</si>
  <si>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</si>
  <si>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</si>
  <si>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</si>
  <si>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</si>
  <si>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</si>
  <si>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</si>
  <si>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</si>
  <si>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</si>
  <si>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</si>
  <si>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</si>
  <si>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</si>
  <si>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</si>
  <si>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</si>
  <si>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</si>
  <si>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</si>
  <si>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</si>
  <si>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</si>
  <si>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</si>
  <si>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</si>
  <si>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</si>
  <si>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</si>
  <si>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</si>
  <si>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</si>
  <si>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</si>
  <si>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</si>
  <si>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</si>
  <si>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</si>
  <si>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</si>
  <si>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</si>
  <si>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</si>
  <si>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</si>
  <si>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</si>
  <si>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</si>
  <si>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</si>
  <si>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</si>
  <si>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</si>
  <si>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</si>
  <si>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</si>
  <si>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</si>
  <si>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</si>
  <si>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</si>
  <si>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</si>
  <si>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</si>
  <si>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</si>
  <si>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</si>
  <si>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</si>
  <si>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</si>
  <si>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</si>
  <si>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</si>
  <si>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</si>
  <si>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</si>
  <si>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</si>
  <si>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</si>
  <si>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</si>
  <si>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</si>
  <si>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</si>
  <si>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</si>
  <si>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</si>
  <si>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</si>
  <si>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</si>
  <si>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</si>
  <si>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</si>
  <si>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</si>
  <si>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</si>
  <si>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</si>
  <si>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</si>
  <si>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</si>
  <si>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</si>
  <si>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</si>
  <si>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</si>
  <si>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</si>
  <si>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</si>
  <si>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</si>
  <si>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</si>
  <si>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</si>
  <si>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</si>
  <si>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</si>
  <si>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</si>
  <si>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</si>
  <si>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</si>
  <si>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</si>
  <si>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</si>
  <si>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</si>
  <si>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</si>
  <si>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</si>
  <si>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</si>
  <si>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</si>
  <si>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</si>
  <si>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</si>
  <si>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</si>
  <si>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</si>
  <si>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</si>
  <si>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</si>
  <si>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</si>
  <si>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</si>
  <si>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</si>
  <si>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</si>
  <si>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</si>
  <si>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</si>
  <si>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</si>
  <si>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</si>
  <si>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</si>
  <si>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</si>
  <si>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</si>
  <si>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</si>
  <si>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</si>
  <si>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</si>
  <si>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</si>
  <si>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</si>
  <si>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</si>
  <si>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</si>
  <si>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</si>
  <si>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</si>
  <si>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</si>
  <si>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</si>
  <si>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</si>
  <si>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</si>
  <si>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</si>
  <si>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</si>
  <si>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</si>
  <si>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</si>
  <si>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</si>
  <si>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</si>
  <si>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</si>
  <si>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</si>
  <si>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</si>
  <si>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</si>
  <si>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</si>
  <si>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</si>
  <si>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</si>
  <si>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</si>
  <si>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</si>
  <si>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</si>
  <si>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</si>
  <si>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</si>
  <si>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</si>
  <si>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</si>
  <si>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</si>
  <si>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</si>
  <si>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</si>
  <si>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</si>
  <si>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</si>
  <si>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</si>
  <si>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</si>
  <si>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</si>
  <si>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</si>
  <si>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</si>
  <si>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</si>
  <si>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</si>
  <si>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</si>
  <si>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</si>
  <si>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</si>
  <si>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</si>
  <si>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</si>
  <si>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</si>
  <si>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</si>
  <si>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</si>
  <si>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</si>
  <si>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</si>
  <si>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</si>
  <si>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</si>
  <si>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</si>
  <si>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</si>
  <si>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</si>
  <si>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</si>
  <si>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</si>
  <si>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</si>
  <si>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</si>
  <si>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</si>
  <si>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</si>
  <si>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</si>
  <si>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</si>
  <si>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</si>
  <si>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</si>
  <si>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</si>
  <si>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</si>
  <si>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</si>
  <si>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</si>
  <si>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</si>
  <si>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</si>
  <si>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</si>
  <si>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</si>
  <si>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</si>
  <si>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</si>
  <si>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</si>
  <si>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</si>
  <si>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</si>
  <si>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</si>
  <si>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</si>
  <si>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</si>
  <si>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</si>
  <si>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</si>
  <si>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</si>
  <si>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</si>
  <si>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</si>
  <si>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</si>
  <si>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</si>
  <si>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</si>
  <si>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</si>
  <si>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</si>
  <si>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</si>
  <si>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</si>
  <si>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</si>
  <si>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</si>
  <si>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</si>
  <si>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</si>
  <si>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</si>
  <si>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</si>
  <si>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</si>
  <si>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</si>
  <si>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</si>
  <si>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</si>
  <si>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</si>
  <si>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</si>
  <si>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</si>
  <si>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</si>
  <si>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</si>
  <si>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</si>
  <si>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</si>
  <si>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</si>
  <si>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</si>
  <si>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</si>
  <si>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</si>
  <si>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</si>
  <si>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</si>
  <si>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</si>
  <si>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</si>
  <si>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</si>
  <si>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</si>
  <si>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</si>
  <si>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</si>
  <si>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</si>
  <si>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</si>
  <si>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</si>
  <si>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</si>
  <si>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</si>
  <si>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</si>
  <si>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</si>
  <si>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</si>
  <si>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</si>
  <si>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</si>
  <si>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</si>
  <si>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</si>
  <si>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</si>
  <si>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</si>
  <si>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</si>
  <si>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</si>
  <si>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</si>
  <si>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</si>
  <si>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</si>
  <si>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</si>
  <si>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</si>
  <si>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</si>
  <si>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</si>
  <si>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</si>
  <si>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</si>
  <si>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</si>
  <si>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</si>
  <si>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</si>
  <si>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</si>
  <si>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</si>
  <si>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</si>
  <si>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</si>
  <si>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</si>
  <si>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</si>
  <si>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</si>
  <si>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</si>
  <si>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</si>
  <si>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</si>
  <si>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</si>
  <si>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</si>
  <si>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</si>
  <si>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</si>
  <si>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</si>
  <si>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</si>
  <si>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</si>
  <si>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</si>
  <si>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</si>
  <si>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</si>
  <si>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</si>
  <si>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</si>
  <si>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</si>
  <si>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</si>
  <si>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</si>
  <si>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</si>
  <si>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</si>
  <si>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</si>
  <si>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</si>
  <si>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</si>
  <si>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</si>
  <si>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</si>
  <si>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</si>
  <si>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</si>
  <si>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</si>
  <si>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</si>
  <si>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</si>
  <si>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</si>
  <si>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</si>
  <si>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</si>
  <si>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</si>
  <si>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</si>
  <si>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</si>
  <si>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</si>
  <si>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</si>
  <si>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</si>
  <si>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</si>
  <si>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</si>
  <si>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</si>
  <si>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</si>
  <si>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</si>
  <si>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</si>
  <si>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</si>
  <si>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</si>
  <si>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</si>
  <si>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</si>
  <si>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</si>
  <si>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</si>
  <si>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</si>
  <si>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</si>
  <si>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</si>
  <si>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</si>
  <si>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</si>
  <si>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</si>
  <si>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</si>
  <si>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</si>
  <si>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</si>
  <si>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</si>
  <si>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</si>
  <si>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</si>
  <si>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</si>
  <si>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</si>
  <si>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</si>
  <si>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</si>
  <si>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</si>
  <si>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</si>
  <si>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</si>
  <si>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</si>
  <si>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</si>
  <si>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</si>
  <si>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</si>
  <si>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</si>
  <si>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</si>
  <si>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</si>
  <si>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</si>
  <si>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</si>
  <si>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</si>
  <si>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</si>
  <si>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</si>
  <si>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</si>
  <si>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</si>
  <si>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</si>
  <si>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</si>
  <si>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</si>
  <si>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</si>
  <si>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</si>
  <si>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</si>
  <si>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</si>
  <si>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</si>
  <si>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</si>
  <si>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</si>
  <si>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</si>
  <si>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</si>
  <si>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</si>
  <si>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</si>
  <si>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</si>
  <si>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</si>
  <si>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</si>
  <si>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</si>
  <si>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</si>
  <si>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</si>
  <si>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</si>
  <si>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</si>
  <si>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</si>
  <si>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</si>
  <si>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</si>
  <si>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</si>
  <si>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</si>
  <si>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</si>
  <si>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</si>
  <si>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</si>
  <si>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</si>
  <si>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</si>
  <si>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</si>
  <si>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</si>
  <si>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</si>
  <si>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</si>
  <si>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</si>
  <si>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</si>
  <si>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</si>
  <si>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</si>
  <si>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</si>
  <si>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</si>
  <si>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</si>
  <si>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</si>
  <si>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</si>
  <si>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</si>
  <si>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</si>
  <si>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</si>
  <si>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</si>
  <si>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</si>
  <si>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</si>
  <si>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</si>
  <si>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</si>
  <si>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</si>
  <si>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</si>
  <si>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</si>
  <si>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</si>
  <si>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</si>
  <si>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</si>
  <si>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</si>
  <si>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</si>
  <si>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</si>
  <si>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</si>
  <si>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</si>
  <si>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</si>
  <si>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</si>
  <si>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</si>
  <si>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</si>
  <si>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</si>
  <si>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</si>
  <si>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</si>
  <si>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</si>
  <si>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</si>
  <si>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</si>
  <si>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</si>
  <si>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</si>
  <si>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</si>
  <si>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</si>
  <si>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</si>
  <si>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</si>
  <si>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</si>
  <si>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</si>
  <si>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</si>
  <si>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</si>
  <si>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</si>
  <si>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</si>
  <si>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</si>
  <si>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</si>
  <si>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</si>
  <si>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</si>
  <si>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</si>
  <si>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</si>
  <si>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</si>
  <si>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</si>
  <si>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</si>
  <si>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</si>
  <si>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</si>
  <si>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</si>
  <si>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</si>
  <si>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</si>
  <si>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</si>
  <si>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</si>
  <si>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</si>
  <si>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</si>
  <si>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</si>
  <si>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</si>
  <si>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</si>
  <si>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</si>
  <si>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</si>
  <si>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</si>
  <si>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</si>
  <si>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</si>
  <si>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</si>
  <si>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</si>
  <si>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</si>
  <si>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</si>
  <si>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</si>
  <si>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</si>
  <si>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</si>
  <si>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</si>
  <si>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</si>
  <si>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</si>
  <si>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</si>
  <si>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</si>
  <si>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</si>
  <si>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</si>
  <si>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</si>
  <si>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</si>
  <si>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</si>
  <si>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</si>
  <si>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</si>
  <si>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</si>
  <si>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</si>
  <si>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</si>
  <si>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</si>
  <si>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</si>
  <si>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</si>
  <si>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</si>
  <si>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</si>
  <si>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</si>
  <si>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</si>
  <si>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</si>
  <si>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</si>
  <si>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</si>
  <si>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</si>
  <si>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</si>
  <si>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</si>
  <si>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</si>
  <si>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</si>
  <si>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</si>
  <si>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</si>
  <si>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</si>
  <si>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</si>
  <si>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</si>
  <si>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</si>
  <si>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</si>
  <si>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</si>
  <si>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</si>
  <si>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</si>
  <si>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</si>
  <si>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</si>
  <si>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</si>
  <si>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</si>
  <si>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</si>
  <si>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</si>
  <si>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</si>
  <si>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</si>
  <si>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</si>
  <si>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</si>
  <si>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</si>
  <si>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</si>
  <si>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</si>
  <si>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</si>
  <si>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</si>
  <si>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</si>
  <si>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</si>
  <si>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</si>
  <si>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</si>
  <si>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</si>
  <si>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</si>
  <si>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</si>
  <si>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</si>
  <si>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</si>
  <si>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</si>
  <si>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</si>
  <si>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</si>
  <si>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</si>
  <si>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</si>
  <si>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</si>
  <si>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</si>
  <si>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</si>
  <si>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</si>
  <si>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</si>
  <si>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</si>
  <si>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</si>
  <si>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</si>
  <si>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</si>
  <si>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</si>
  <si>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</si>
  <si>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</si>
  <si>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</si>
  <si>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</si>
  <si>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</si>
  <si>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</si>
  <si>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</si>
  <si>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</si>
  <si>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</si>
  <si>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</si>
  <si>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</si>
  <si>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</si>
  <si>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</si>
  <si>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</si>
  <si>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</si>
  <si>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</si>
  <si>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</si>
  <si>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</si>
  <si>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</si>
  <si>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</si>
  <si>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</si>
  <si>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</si>
  <si>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</si>
  <si>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</si>
  <si>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</si>
  <si>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</si>
  <si>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</si>
  <si>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</si>
  <si>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</si>
  <si>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</si>
  <si>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</si>
  <si>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</si>
  <si>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</si>
  <si>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</si>
  <si>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</si>
  <si>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</si>
  <si>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</si>
  <si>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</si>
  <si>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</si>
  <si>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</si>
  <si>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</si>
  <si>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</si>
  <si>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</si>
  <si>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</si>
  <si>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</si>
  <si>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</si>
  <si>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</si>
  <si>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</si>
  <si>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</si>
  <si>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</si>
  <si>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</si>
  <si>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</si>
  <si>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</si>
  <si>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</si>
  <si>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</si>
  <si>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</si>
  <si>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</si>
  <si>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</si>
  <si>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</si>
  <si>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</si>
  <si>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</si>
  <si>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</si>
  <si>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</si>
  <si>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</si>
  <si>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</si>
  <si>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</si>
  <si>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</si>
  <si>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</si>
  <si>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</si>
  <si>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</si>
  <si>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</si>
  <si>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</si>
  <si>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</si>
  <si>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</si>
  <si>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</si>
  <si>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</si>
  <si>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</si>
  <si>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</si>
  <si>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</si>
  <si>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</si>
  <si>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</si>
  <si>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</si>
  <si>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</si>
  <si>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</si>
  <si>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</si>
  <si>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</si>
  <si>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</si>
  <si>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</si>
  <si>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</si>
  <si>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</si>
  <si>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</si>
  <si>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</si>
  <si>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</si>
  <si>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</si>
  <si>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</si>
  <si>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</si>
  <si>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</si>
  <si>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</si>
  <si>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</si>
  <si>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</si>
  <si>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</si>
  <si>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</si>
  <si>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</si>
  <si>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</si>
  <si>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</si>
  <si>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</si>
  <si>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</si>
  <si>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</si>
  <si>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</si>
  <si>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</si>
  <si>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</si>
  <si>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</si>
  <si>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</si>
  <si>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</si>
  <si>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</si>
  <si>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</si>
  <si>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</si>
  <si>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</si>
  <si>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</si>
  <si>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</si>
  <si>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</si>
  <si>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</si>
  <si>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</si>
  <si>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</si>
  <si>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</si>
  <si>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</si>
  <si>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</si>
  <si>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</si>
  <si>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</si>
  <si>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</si>
  <si>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</si>
  <si>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</si>
  <si>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</si>
  <si>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</si>
  <si>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</si>
  <si>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</si>
  <si>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</si>
  <si>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</si>
  <si>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</si>
  <si>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</si>
  <si>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</si>
  <si>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</si>
  <si>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</si>
  <si>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</si>
  <si>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</si>
  <si>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</si>
  <si>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</si>
  <si>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</si>
  <si>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</si>
  <si>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</si>
  <si>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</si>
  <si>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</si>
  <si>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</si>
  <si>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</si>
  <si>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</si>
  <si>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</si>
  <si>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</si>
  <si>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</si>
  <si>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</si>
  <si>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</si>
  <si>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</si>
  <si>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</si>
  <si>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</si>
  <si>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</si>
  <si>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</si>
  <si>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</si>
  <si>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</si>
  <si>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</si>
  <si>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</si>
  <si>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</si>
  <si>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</si>
  <si>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</si>
  <si>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</si>
  <si>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</si>
  <si>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</si>
  <si>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</si>
  <si>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</si>
  <si>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</si>
  <si>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</si>
  <si>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</si>
  <si>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</si>
  <si>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</si>
  <si>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</si>
  <si>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</si>
  <si>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</si>
  <si>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</si>
  <si>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</si>
  <si>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</si>
  <si>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</si>
  <si>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</si>
  <si>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</si>
  <si>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</si>
  <si>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</si>
  <si>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</si>
  <si>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</si>
  <si>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</si>
  <si>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</si>
  <si>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</si>
  <si>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</si>
  <si>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</si>
  <si>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</si>
  <si>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</si>
  <si>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</si>
  <si>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</si>
  <si>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</si>
  <si>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</si>
  <si>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</si>
  <si>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</si>
  <si>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</si>
  <si>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</si>
  <si>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</si>
  <si>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</si>
  <si>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</si>
  <si>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</si>
  <si>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</si>
  <si>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</si>
  <si>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</si>
  <si>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</si>
  <si>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</si>
  <si>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</si>
  <si>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</si>
  <si>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</si>
  <si>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</si>
  <si>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</si>
  <si>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</si>
  <si>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</si>
  <si>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</si>
  <si>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</si>
  <si>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</si>
  <si>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</si>
  <si>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</si>
  <si>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</si>
  <si>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</si>
  <si>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</si>
  <si>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</si>
  <si>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</si>
  <si>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</si>
  <si>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</si>
  <si>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</si>
  <si>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</si>
  <si>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</si>
  <si>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</si>
  <si>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</si>
  <si>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</si>
  <si>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</si>
  <si>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</si>
  <si>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</si>
  <si>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</si>
  <si>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</si>
  <si>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</si>
  <si>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</si>
  <si>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</si>
  <si>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</si>
  <si>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</si>
  <si>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</si>
  <si>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</si>
  <si>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</si>
  <si>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</si>
  <si>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</si>
  <si>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</si>
  <si>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</si>
  <si>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</si>
  <si>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</si>
  <si>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</si>
  <si>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</si>
  <si>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</si>
  <si>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</si>
  <si>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</si>
  <si>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</si>
  <si>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</si>
  <si>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</si>
  <si>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</si>
  <si>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</si>
  <si>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</si>
  <si>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</si>
  <si>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</si>
  <si>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</si>
  <si>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</si>
  <si>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</si>
  <si>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</si>
  <si>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</si>
  <si>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</si>
  <si>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</si>
  <si>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</si>
  <si>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</si>
  <si>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</si>
  <si>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</si>
  <si>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</si>
  <si>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</si>
  <si>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</si>
  <si>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</si>
  <si>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</si>
  <si>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</si>
  <si>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</si>
  <si>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</si>
  <si>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</si>
  <si>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</si>
  <si>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</si>
  <si>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</si>
  <si>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</si>
  <si>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</si>
  <si>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</si>
  <si>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</si>
  <si>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</si>
  <si>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</si>
  <si>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</si>
  <si>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</si>
  <si>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</si>
  <si>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</si>
  <si>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</si>
  <si>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</si>
  <si>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</si>
  <si>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</si>
  <si>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</si>
  <si>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</si>
  <si>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</si>
  <si>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</si>
  <si>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</si>
  <si>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</si>
  <si>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</si>
  <si>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</si>
  <si>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</si>
  <si>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</si>
  <si>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</si>
  <si>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</si>
  <si>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</si>
  <si>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</si>
  <si>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</si>
  <si>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</si>
  <si>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</si>
  <si>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</si>
  <si>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</si>
  <si>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</si>
  <si>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</si>
  <si>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</si>
  <si>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</si>
  <si>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</si>
  <si>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</si>
  <si>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</si>
  <si>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</si>
  <si>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</si>
  <si>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</si>
  <si>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</si>
  <si>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</si>
  <si>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</si>
  <si>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</si>
  <si>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</si>
  <si>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</si>
  <si>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</si>
  <si>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</si>
  <si>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</si>
  <si>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</si>
  <si>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</si>
  <si>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</si>
  <si>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</si>
  <si>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</si>
  <si>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</si>
  <si>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</si>
  <si>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</si>
  <si>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</si>
  <si>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</si>
  <si>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</si>
  <si>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</si>
  <si>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</si>
  <si>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</si>
  <si>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</si>
  <si>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</si>
  <si>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</si>
  <si>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</si>
  <si>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</si>
  <si>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</si>
  <si>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</si>
  <si>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</si>
  <si>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</si>
  <si>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</si>
  <si>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</si>
  <si>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</si>
  <si>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</si>
  <si>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</si>
  <si>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</si>
  <si>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</si>
  <si>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</si>
  <si>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</si>
  <si>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</si>
  <si>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</si>
  <si>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</si>
  <si>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</si>
  <si>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</si>
  <si>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</si>
  <si>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</si>
  <si>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</si>
  <si>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</si>
  <si>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</si>
  <si>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</si>
  <si>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</si>
  <si>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</si>
  <si>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</si>
  <si>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</si>
  <si>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</si>
  <si>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</si>
  <si>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</si>
  <si>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</si>
  <si>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</si>
  <si>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</si>
  <si>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</si>
  <si>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</si>
  <si>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</si>
  <si>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</si>
  <si>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</si>
  <si>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</si>
  <si>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</si>
  <si>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</si>
  <si>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</si>
  <si>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</si>
  <si>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</si>
  <si>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</si>
  <si>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</si>
  <si>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</si>
  <si>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</si>
  <si>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</si>
  <si>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</si>
  <si>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</si>
  <si>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</si>
  <si>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</si>
  <si>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</si>
  <si>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</si>
  <si>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</si>
  <si>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</si>
  <si>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</si>
  <si>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</si>
  <si>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</si>
  <si>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</si>
  <si>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</si>
  <si>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</si>
  <si>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</si>
  <si>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</si>
  <si>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</si>
  <si>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</si>
  <si>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</si>
  <si>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</si>
  <si>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</si>
  <si>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</si>
  <si>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</si>
  <si>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</si>
  <si>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</si>
  <si>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</si>
  <si>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</si>
  <si>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</si>
  <si>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</si>
  <si>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</si>
  <si>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</si>
  <si>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</si>
  <si>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</si>
  <si>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</si>
  <si>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</si>
  <si>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</si>
  <si>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</si>
  <si>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</si>
  <si>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</si>
  <si>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</si>
  <si>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</si>
  <si>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</si>
  <si>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</si>
  <si>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</si>
  <si>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</si>
  <si>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</si>
  <si>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</si>
  <si>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</si>
  <si>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</si>
  <si>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</si>
  <si>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</si>
  <si>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</si>
  <si>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</si>
  <si>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</si>
  <si>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</si>
  <si>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</si>
  <si>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</si>
  <si>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</si>
  <si>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</si>
  <si>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</si>
  <si>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</si>
  <si>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</si>
  <si>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</si>
  <si>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</si>
  <si>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</si>
  <si>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</si>
  <si>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</si>
  <si>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</si>
  <si>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</si>
  <si>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</si>
  <si>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</si>
  <si>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</si>
  <si>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</si>
  <si>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</si>
  <si>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</si>
  <si>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</si>
  <si>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</si>
  <si>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</si>
  <si>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</si>
  <si>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</si>
  <si>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</si>
  <si>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</si>
  <si>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</si>
  <si>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</si>
  <si>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</si>
  <si>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</si>
  <si>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</si>
  <si>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</si>
  <si>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</si>
  <si>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</si>
  <si>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</si>
  <si>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</si>
  <si>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</si>
  <si>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</si>
  <si>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</si>
  <si>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</si>
  <si>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</si>
  <si>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</si>
  <si>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</si>
  <si>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</si>
  <si>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</si>
  <si>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</si>
  <si>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</si>
  <si>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</si>
  <si>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</si>
  <si>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</si>
  <si>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</si>
  <si>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</si>
  <si>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</si>
  <si>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</si>
  <si>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</si>
  <si>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</si>
  <si>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</si>
  <si>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</si>
  <si>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</si>
  <si>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</si>
  <si>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</si>
  <si>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</si>
  <si>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</si>
  <si>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</si>
  <si>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</si>
  <si>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</si>
  <si>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</si>
  <si>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</si>
  <si>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</si>
  <si>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</si>
  <si>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</si>
  <si>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</si>
  <si>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</si>
  <si>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</si>
  <si>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</si>
  <si>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</si>
  <si>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</si>
  <si>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</si>
  <si>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</si>
  <si>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</si>
  <si>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</si>
  <si>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</si>
  <si>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</si>
  <si>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</si>
  <si>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</si>
  <si>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</si>
  <si>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</si>
  <si>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</si>
  <si>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</si>
  <si>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</si>
  <si>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</si>
  <si>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</si>
  <si>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</si>
  <si>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</si>
  <si>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</si>
  <si>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</si>
  <si>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</si>
  <si>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</si>
  <si>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</si>
  <si>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</si>
  <si>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</si>
  <si>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</si>
  <si>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</si>
  <si>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</si>
  <si>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</si>
  <si>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</si>
  <si>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</si>
  <si>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</si>
  <si>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</si>
  <si>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</si>
  <si>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</si>
  <si>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</si>
  <si>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</si>
  <si>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</si>
  <si>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</si>
  <si>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</si>
  <si>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</si>
  <si>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</si>
  <si>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</si>
  <si>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</si>
  <si>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</si>
  <si>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</si>
  <si>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</si>
  <si>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</si>
  <si>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</si>
  <si>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</si>
  <si>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</si>
  <si>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</si>
  <si>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</si>
  <si>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</si>
  <si>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</si>
  <si>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</si>
  <si>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</si>
  <si>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</si>
  <si>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</si>
  <si>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</si>
  <si>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</si>
  <si>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</si>
  <si>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</si>
  <si>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</si>
  <si>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</si>
  <si>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</si>
  <si>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</si>
  <si>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</si>
  <si>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</si>
  <si>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</si>
  <si>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</si>
  <si>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</si>
  <si>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</si>
  <si>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</si>
  <si>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</si>
  <si>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</si>
  <si>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</si>
  <si>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</si>
  <si>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</si>
  <si>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</si>
  <si>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</si>
  <si>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</si>
  <si>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</si>
  <si>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</si>
  <si>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</si>
  <si>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</si>
  <si>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</si>
  <si>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</si>
  <si>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</si>
  <si>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</si>
  <si>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</si>
  <si>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</si>
  <si>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</si>
  <si>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</si>
  <si>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</si>
  <si>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</si>
  <si>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</si>
  <si>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</si>
  <si>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</si>
  <si>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</si>
  <si>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</si>
  <si>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</si>
  <si>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</si>
  <si>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</si>
  <si>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</si>
  <si>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</si>
  <si>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</si>
  <si>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</si>
  <si>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</si>
  <si>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</si>
  <si>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</si>
  <si>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</si>
  <si>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</si>
  <si>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</si>
  <si>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</si>
  <si>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</si>
  <si>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</si>
  <si>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</si>
  <si>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</si>
  <si>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</si>
  <si>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</si>
  <si>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</si>
  <si>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</si>
  <si>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</si>
  <si>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</si>
  <si>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</si>
  <si>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</si>
  <si>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</si>
  <si>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</si>
  <si>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</si>
  <si>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</si>
  <si>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</si>
  <si>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</si>
  <si>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</si>
  <si>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</si>
  <si>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</si>
  <si>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</si>
  <si>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</si>
  <si>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</si>
  <si>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</si>
  <si>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</si>
  <si>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</si>
  <si>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</si>
  <si>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</si>
  <si>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</si>
  <si>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</si>
  <si>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</si>
  <si>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</si>
  <si>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</si>
  <si>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</si>
  <si>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</si>
  <si>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</si>
  <si>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</si>
  <si>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</si>
  <si>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</si>
  <si>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</si>
  <si>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</si>
  <si>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</si>
  <si>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</si>
  <si>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</si>
  <si>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</si>
  <si>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</si>
  <si>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</si>
  <si>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</si>
  <si>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</si>
  <si>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</si>
  <si>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</si>
  <si>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</si>
  <si>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</si>
  <si>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</si>
  <si>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</si>
  <si>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</si>
  <si>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</si>
  <si>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</si>
  <si>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</si>
  <si>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</si>
  <si>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</si>
  <si>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</si>
  <si>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</si>
  <si>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</si>
  <si>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</si>
  <si>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</si>
  <si>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</si>
  <si>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</si>
  <si>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</si>
  <si>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</si>
  <si>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</si>
  <si>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</si>
  <si>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</si>
  <si>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</si>
  <si>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</si>
  <si>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</si>
  <si>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</si>
  <si>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</si>
  <si>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</si>
  <si>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</si>
  <si>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</si>
  <si>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</si>
  <si>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</si>
  <si>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</si>
  <si>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</si>
  <si>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</si>
  <si>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</si>
  <si>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</si>
  <si>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</si>
  <si>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</si>
  <si>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</si>
  <si>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</si>
  <si>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</si>
  <si>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</si>
  <si>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</si>
  <si>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</si>
  <si>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</si>
  <si>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</si>
  <si>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</si>
  <si>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</si>
  <si>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</si>
  <si>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</si>
  <si>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</si>
  <si>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</si>
  <si>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</si>
  <si>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</si>
  <si>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</si>
  <si>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</si>
  <si>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</si>
  <si>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</si>
  <si>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</si>
  <si>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</si>
  <si>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</si>
  <si>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</si>
  <si>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</si>
  <si>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</si>
  <si>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</si>
  <si>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</si>
  <si>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</si>
  <si>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</si>
  <si>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</si>
  <si>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</si>
  <si>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</si>
  <si>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</si>
  <si>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</si>
  <si>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</si>
  <si>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</si>
  <si>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</si>
  <si>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</si>
  <si>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</si>
  <si>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</si>
  <si>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</si>
  <si>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</si>
  <si>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</si>
  <si>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</si>
  <si>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</si>
  <si>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</si>
  <si>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</si>
  <si>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</si>
  <si>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</si>
  <si>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</si>
  <si>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</si>
  <si>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</si>
  <si>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</si>
  <si>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</si>
  <si>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</si>
  <si>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</si>
  <si>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</si>
  <si>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</si>
  <si>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</si>
  <si>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</si>
  <si>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</si>
  <si>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</si>
  <si>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</si>
  <si>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</si>
  <si>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</si>
  <si>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</si>
  <si>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</si>
  <si>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</si>
  <si>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</si>
  <si>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</si>
  <si>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</si>
  <si>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</si>
  <si>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</si>
  <si>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</si>
  <si>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</si>
  <si>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</si>
  <si>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</si>
  <si>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</si>
  <si>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</si>
  <si>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</si>
  <si>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</si>
  <si>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</si>
  <si>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</si>
  <si>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</si>
  <si>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</si>
  <si>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</si>
  <si>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</si>
  <si>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</si>
  <si>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</si>
  <si>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</si>
  <si>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</si>
  <si>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</si>
  <si>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</si>
  <si>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</si>
  <si>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</si>
  <si>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</si>
  <si>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</si>
  <si>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</si>
  <si>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</si>
  <si>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</si>
  <si>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</si>
  <si>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</si>
  <si>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</si>
  <si>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</si>
  <si>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</si>
  <si>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</si>
  <si>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</si>
  <si>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</si>
  <si>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</si>
  <si>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</si>
  <si>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</si>
  <si>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</si>
  <si>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</si>
  <si>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</si>
  <si>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</si>
  <si>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</si>
  <si>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</si>
  <si>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</si>
  <si>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</si>
  <si>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</si>
  <si>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</si>
  <si>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</si>
  <si>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</si>
  <si>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</si>
  <si>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</si>
  <si>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</si>
  <si>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</si>
  <si>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</si>
  <si>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</si>
  <si>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</si>
  <si>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</si>
  <si>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</si>
  <si>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</si>
  <si>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</si>
  <si>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</si>
  <si>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</si>
  <si>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</si>
  <si>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</si>
  <si>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</si>
  <si>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</si>
  <si>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</si>
  <si>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</si>
  <si>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</si>
  <si>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</si>
  <si>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</si>
  <si>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</si>
  <si>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</si>
  <si>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</si>
  <si>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</si>
  <si>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</si>
  <si>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</si>
  <si>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</si>
  <si>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</si>
  <si>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</si>
  <si>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</si>
  <si>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</si>
  <si>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</si>
  <si>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</si>
  <si>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</si>
  <si>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</si>
  <si>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</si>
  <si>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</si>
  <si>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</si>
  <si>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</si>
  <si>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</si>
  <si>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</si>
  <si>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</si>
  <si>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</si>
  <si>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</si>
  <si>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</si>
  <si>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</si>
  <si>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</si>
  <si>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</si>
  <si>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</si>
  <si>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</si>
  <si>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</si>
  <si>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</si>
  <si>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</si>
  <si>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</si>
  <si>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</si>
  <si>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</si>
  <si>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</si>
  <si>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</si>
  <si>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</si>
  <si>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</si>
  <si>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</si>
  <si>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</si>
  <si>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</si>
  <si>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</si>
  <si>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</si>
  <si>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</si>
  <si>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</si>
  <si>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</si>
  <si>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</si>
  <si>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</si>
  <si>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</si>
  <si>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</si>
  <si>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</si>
  <si>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</si>
  <si>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</si>
  <si>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</si>
  <si>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</si>
  <si>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</si>
  <si>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</si>
  <si>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</si>
  <si>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</si>
  <si>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</si>
  <si>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</si>
  <si>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</si>
  <si>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</si>
  <si>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</si>
  <si>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</si>
  <si>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</si>
  <si>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</si>
  <si>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</si>
  <si>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</si>
  <si>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</si>
  <si>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</si>
  <si>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</si>
  <si>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</si>
  <si>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</si>
  <si>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</si>
  <si>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</si>
  <si>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</si>
  <si>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</si>
  <si>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</si>
  <si>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</si>
  <si>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</si>
  <si>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</si>
  <si>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</si>
  <si>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</si>
  <si>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</si>
  <si>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</si>
  <si>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</si>
  <si>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</si>
  <si>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</si>
  <si>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</si>
  <si>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</si>
  <si>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</si>
  <si>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</si>
  <si>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</si>
  <si>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</si>
  <si>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</si>
  <si>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</si>
  <si>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</si>
  <si>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</si>
  <si>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</si>
  <si>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</si>
  <si>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</si>
  <si>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</si>
  <si>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</si>
  <si>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</si>
  <si>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</si>
  <si>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</si>
  <si>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</si>
  <si>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</si>
  <si>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</si>
  <si>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</si>
  <si>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</si>
  <si>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</si>
  <si>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</si>
  <si>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</si>
  <si>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</si>
  <si>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</si>
  <si>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</si>
  <si>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</si>
  <si>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</si>
  <si>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</si>
  <si>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</si>
  <si>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</si>
  <si>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</si>
  <si>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</si>
  <si>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</si>
  <si>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</si>
  <si>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</si>
  <si>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</si>
  <si>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</si>
  <si>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</si>
  <si>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</si>
  <si>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</si>
  <si>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</si>
  <si>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</si>
  <si>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</si>
  <si>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</si>
  <si>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</si>
  <si>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</si>
  <si>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</si>
  <si>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</si>
  <si>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</si>
  <si>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</si>
  <si>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</si>
  <si>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</si>
  <si>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</si>
  <si>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</si>
  <si>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</si>
  <si>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</si>
  <si>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</si>
  <si>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</si>
  <si>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</si>
  <si>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</si>
  <si>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</si>
  <si>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</si>
  <si>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</si>
  <si>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</si>
  <si>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</si>
  <si>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</si>
  <si>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</si>
  <si>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</si>
  <si>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</si>
  <si>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</si>
  <si>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</si>
  <si>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</si>
  <si>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</si>
  <si>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</si>
  <si>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</si>
  <si>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</si>
  <si>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</si>
  <si>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</si>
  <si>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</si>
  <si>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</si>
  <si>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</si>
  <si>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</si>
  <si>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</si>
  <si>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</si>
  <si>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</si>
  <si>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</si>
  <si>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</si>
  <si>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</si>
  <si>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</si>
  <si>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</si>
  <si>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</si>
  <si>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</si>
  <si>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</si>
  <si>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</si>
  <si>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</si>
  <si>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</si>
  <si>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</si>
  <si>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</si>
  <si>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</si>
  <si>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</si>
  <si>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</si>
  <si>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</si>
  <si>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</si>
  <si>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</si>
  <si>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</si>
  <si>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</si>
  <si>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</si>
  <si>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</si>
  <si>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</si>
  <si>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</si>
  <si>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</si>
  <si>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</si>
  <si>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</si>
  <si>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</si>
  <si>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</si>
  <si>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</si>
  <si>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</si>
  <si>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</si>
  <si>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</si>
  <si>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</si>
  <si>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</si>
  <si>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</si>
  <si>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</si>
  <si>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</si>
  <si>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</si>
  <si>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</si>
  <si>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</si>
  <si>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</si>
  <si>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</si>
  <si>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</si>
  <si>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</si>
  <si>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</si>
  <si>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</si>
  <si>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</si>
  <si>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</si>
  <si>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</si>
  <si>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</si>
  <si>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</si>
  <si>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</si>
  <si>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</si>
  <si>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</si>
  <si>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</si>
  <si>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</si>
  <si>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</si>
  <si>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</si>
  <si>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</si>
  <si>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</si>
  <si>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</si>
  <si>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</si>
  <si>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</si>
  <si>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</si>
  <si>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</si>
  <si>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</si>
  <si>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</si>
  <si>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</si>
  <si>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</si>
  <si>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</si>
  <si>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</si>
  <si>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</si>
  <si>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</si>
  <si>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</si>
  <si>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</si>
  <si>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</si>
  <si>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</si>
  <si>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</si>
  <si>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</si>
  <si>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</si>
  <si>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</si>
  <si>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</si>
  <si>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</si>
  <si>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</si>
  <si>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</si>
  <si>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</si>
  <si>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</si>
  <si>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</si>
  <si>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</si>
  <si>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</si>
  <si>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</si>
  <si>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</si>
  <si>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</si>
  <si>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</si>
  <si>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</si>
  <si>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</si>
  <si>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</si>
  <si>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</si>
  <si>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</si>
  <si>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</si>
  <si>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</si>
  <si>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</si>
  <si>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</si>
  <si>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</si>
  <si>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</si>
  <si>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</si>
  <si>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</si>
  <si>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</si>
  <si>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</si>
  <si>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</si>
  <si>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</si>
  <si>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</si>
  <si>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</si>
  <si>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</si>
  <si>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</si>
  <si>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</si>
  <si>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</si>
  <si>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</si>
  <si>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</si>
  <si>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</si>
  <si>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</si>
  <si>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</si>
  <si>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</si>
  <si>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</si>
  <si>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</si>
  <si>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</si>
  <si>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</si>
  <si>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</si>
  <si>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</si>
  <si>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</si>
  <si>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</si>
  <si>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</si>
  <si>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</si>
  <si>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</si>
  <si>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</si>
  <si>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</si>
  <si>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</si>
  <si>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</si>
  <si>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</si>
  <si>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</si>
  <si>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</si>
  <si>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</si>
  <si>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</si>
  <si>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</si>
  <si>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</si>
  <si>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</si>
  <si>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</si>
  <si>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</si>
  <si>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</si>
  <si>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</si>
  <si>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</si>
  <si>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</si>
  <si>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</si>
  <si>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</si>
  <si>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</si>
  <si>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</si>
  <si>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</si>
  <si>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</si>
  <si>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</si>
  <si>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</si>
  <si>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</si>
  <si>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</si>
  <si>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</si>
  <si>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</si>
  <si>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</si>
  <si>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</si>
  <si>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</si>
  <si>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</si>
  <si>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</si>
  <si>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</si>
  <si>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</si>
  <si>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</si>
  <si>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</si>
  <si>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</si>
  <si>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</si>
  <si>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</si>
  <si>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</si>
  <si>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</si>
  <si>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</si>
  <si>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</si>
  <si>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</si>
  <si>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</si>
  <si>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</si>
  <si>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</si>
  <si>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</si>
  <si>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</si>
  <si>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</si>
  <si>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</si>
  <si>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</si>
  <si>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</si>
  <si>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</si>
  <si>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</si>
  <si>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</si>
  <si>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</si>
  <si>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</si>
  <si>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</si>
  <si>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</si>
  <si>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</si>
  <si>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</si>
  <si>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</si>
  <si>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</si>
  <si>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</si>
  <si>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</si>
  <si>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</si>
  <si>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</si>
  <si>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</si>
  <si>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</si>
  <si>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</si>
  <si>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</si>
  <si>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</si>
  <si>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</si>
  <si>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</si>
  <si>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</si>
  <si>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</si>
  <si>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</si>
  <si>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</si>
  <si>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</si>
  <si>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</si>
  <si>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</si>
  <si>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</si>
  <si>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</si>
  <si>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</si>
  <si>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</si>
  <si>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</si>
  <si>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</si>
  <si>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</si>
  <si>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</si>
  <si>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</si>
  <si>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</si>
  <si>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</si>
  <si>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</si>
  <si>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</si>
  <si>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</si>
  <si>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</si>
  <si>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</si>
  <si>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</si>
  <si>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</si>
  <si>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</si>
  <si>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</si>
  <si>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</si>
  <si>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</si>
  <si>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</si>
  <si>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</si>
  <si>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</si>
  <si>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</si>
  <si>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</si>
  <si>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</si>
  <si>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</si>
  <si>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</si>
  <si>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</si>
  <si>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</si>
  <si>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</si>
  <si>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</si>
  <si>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</si>
  <si>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</si>
  <si>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</si>
  <si>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</si>
  <si>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</si>
  <si>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</si>
  <si>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</si>
  <si>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</si>
  <si>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</si>
  <si>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</si>
  <si>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</si>
  <si>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</si>
  <si>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</si>
  <si>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</si>
  <si>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</si>
  <si>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</si>
  <si>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</si>
  <si>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</si>
  <si>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</si>
  <si>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</si>
  <si>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</si>
  <si>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</si>
  <si>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</si>
  <si>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</si>
  <si>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</si>
  <si>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</si>
  <si>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</si>
  <si>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</si>
  <si>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</si>
  <si>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</si>
  <si>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</si>
  <si>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</si>
  <si>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</si>
  <si>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</si>
  <si>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</si>
  <si>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</si>
  <si>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</si>
  <si>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</si>
  <si>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</si>
  <si>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</si>
  <si>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</si>
  <si>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</si>
  <si>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</si>
  <si>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</si>
  <si>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</si>
  <si>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</si>
  <si>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</si>
  <si>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</si>
  <si>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</si>
  <si>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</si>
  <si>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</si>
  <si>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</si>
  <si>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</si>
  <si>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</si>
  <si>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</si>
  <si>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</si>
  <si>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</si>
  <si>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</si>
  <si>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</si>
  <si>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</si>
  <si>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</si>
  <si>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</si>
  <si>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</si>
  <si>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</si>
  <si>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</si>
  <si>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</si>
  <si>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</si>
  <si>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</si>
  <si>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</si>
  <si>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</si>
  <si>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</si>
  <si>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</si>
  <si>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</si>
  <si>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</si>
  <si>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</si>
  <si>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</si>
  <si>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</si>
  <si>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</si>
  <si>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</si>
  <si>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</si>
  <si>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</si>
  <si>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</si>
  <si>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</si>
  <si>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</si>
  <si>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</si>
  <si>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</si>
  <si>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</si>
  <si>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</si>
  <si>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</si>
  <si>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</si>
  <si>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</si>
  <si>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</si>
  <si>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</si>
  <si>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</si>
  <si>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</si>
  <si>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</si>
  <si>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</si>
  <si>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</si>
  <si>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</si>
  <si>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</si>
  <si>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</si>
  <si>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</si>
  <si>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</si>
  <si>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</si>
  <si>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</si>
  <si>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</si>
  <si>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</si>
  <si>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</si>
  <si>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</si>
  <si>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</si>
  <si>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</si>
  <si>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</si>
  <si>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</si>
  <si>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</si>
  <si>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</si>
  <si>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</si>
  <si>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</si>
  <si>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</si>
  <si>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</si>
  <si>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</si>
  <si>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</si>
  <si>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</si>
  <si>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</si>
  <si>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</si>
  <si>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</si>
  <si>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</si>
  <si>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</si>
  <si>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</si>
  <si>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</si>
  <si>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</si>
  <si>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</si>
  <si>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</si>
  <si>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</si>
  <si>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</si>
  <si>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</si>
  <si>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</si>
  <si>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</si>
  <si>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</si>
  <si>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</si>
  <si>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</si>
  <si>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</si>
  <si>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</si>
  <si>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</si>
  <si>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</si>
  <si>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</si>
  <si>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</si>
  <si>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</si>
  <si>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</si>
  <si>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</si>
  <si>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</si>
  <si>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</si>
  <si>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</si>
  <si>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</si>
  <si>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</si>
  <si>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</si>
  <si>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</si>
  <si>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</si>
  <si>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</si>
  <si>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</si>
  <si>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</si>
  <si>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</si>
  <si>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</si>
  <si>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</si>
  <si>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</si>
  <si>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</si>
  <si>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</si>
  <si>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</si>
  <si>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</si>
  <si>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</si>
  <si>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</si>
  <si>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</si>
  <si>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</si>
  <si>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</si>
  <si>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</si>
  <si>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</si>
  <si>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</si>
  <si>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</si>
  <si>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</si>
  <si>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</si>
  <si>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</si>
  <si>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</si>
  <si>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</si>
  <si>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</si>
  <si>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</si>
  <si>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</si>
  <si>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</si>
  <si>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</si>
  <si>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</si>
  <si>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</si>
  <si>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</si>
  <si>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</si>
  <si>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</si>
  <si>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</si>
  <si>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</si>
  <si>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</si>
  <si>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</si>
  <si>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</si>
  <si>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</si>
  <si>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</si>
  <si>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</si>
  <si>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</si>
  <si>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</si>
  <si>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</si>
  <si>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</si>
  <si>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</si>
  <si>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</si>
  <si>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</si>
  <si>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</si>
  <si>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</si>
  <si>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</si>
  <si>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</si>
  <si>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</si>
  <si>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</si>
  <si>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</si>
  <si>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</si>
  <si>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</si>
  <si>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</si>
  <si>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</si>
  <si>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</si>
  <si>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</si>
  <si>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</si>
  <si>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</si>
  <si>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</si>
  <si>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</si>
  <si>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</si>
  <si>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</si>
  <si>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</si>
  <si>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</si>
  <si>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</si>
  <si>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</si>
  <si>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</si>
  <si>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</si>
  <si>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</si>
  <si>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</si>
  <si>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</si>
  <si>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</si>
  <si>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</si>
  <si>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</si>
  <si>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</si>
  <si>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</si>
  <si>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</si>
  <si>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</si>
  <si>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</si>
  <si>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</si>
  <si>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</si>
  <si>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</si>
  <si>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</si>
  <si>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</si>
  <si>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</si>
  <si>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</si>
  <si>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</si>
  <si>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</si>
  <si>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</si>
  <si>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</si>
  <si>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</si>
  <si>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</si>
  <si>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</si>
  <si>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</si>
  <si>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</si>
  <si>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</si>
  <si>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</si>
  <si>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</si>
  <si>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</si>
  <si>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</si>
  <si>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</si>
  <si>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</si>
  <si>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</si>
  <si>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</si>
  <si>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</si>
  <si>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</si>
  <si>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</si>
  <si>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</si>
  <si>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</si>
  <si>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</si>
  <si>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</si>
  <si>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</si>
  <si>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</si>
  <si>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</si>
  <si>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</si>
  <si>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</si>
  <si>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</si>
  <si>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</si>
  <si>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</si>
  <si>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</si>
  <si>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</si>
  <si>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</si>
  <si>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</si>
  <si>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</si>
  <si>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</si>
  <si>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</si>
  <si>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</si>
  <si>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</si>
  <si>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</si>
  <si>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</si>
  <si>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</si>
  <si>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</si>
  <si>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</si>
  <si>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</si>
  <si>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</si>
  <si>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</si>
  <si>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</si>
  <si>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</si>
  <si>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</si>
  <si>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</si>
  <si>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</si>
  <si>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</si>
  <si>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</si>
  <si>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</si>
  <si>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</si>
  <si>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</si>
  <si>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</si>
  <si>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</si>
  <si>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</si>
  <si>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</si>
  <si>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</si>
  <si>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</si>
  <si>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</si>
  <si>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</si>
  <si>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</si>
  <si>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</si>
  <si>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</si>
  <si>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</si>
  <si>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</si>
  <si>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</si>
  <si>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</si>
  <si>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</si>
  <si>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</si>
  <si>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</si>
  <si>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</si>
  <si>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</si>
  <si>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</si>
  <si>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</si>
  <si>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</si>
  <si>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</si>
  <si>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</si>
  <si>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</si>
  <si>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</si>
  <si>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</si>
  <si>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</si>
  <si>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</si>
  <si>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</si>
  <si>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</si>
  <si>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</si>
  <si>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</si>
  <si>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</si>
  <si>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</si>
  <si>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</si>
  <si>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</si>
  <si>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</si>
  <si>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</si>
  <si>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</si>
  <si>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</si>
  <si>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</si>
  <si>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</si>
  <si>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</si>
  <si>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</si>
  <si>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</si>
  <si>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</si>
  <si>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</si>
  <si>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</si>
  <si>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</si>
  <si>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</si>
  <si>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</si>
  <si>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</si>
  <si>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</si>
  <si>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</si>
  <si>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</si>
  <si>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</si>
  <si>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</si>
  <si>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</si>
  <si>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</si>
  <si>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</si>
  <si>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</si>
  <si>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</si>
  <si>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</si>
  <si>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</si>
  <si>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</si>
  <si>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</si>
  <si>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</si>
  <si>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</si>
  <si>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</si>
  <si>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</si>
  <si>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</si>
  <si>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</si>
  <si>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</si>
  <si>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</si>
  <si>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</si>
  <si>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</si>
  <si>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</si>
  <si>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</si>
  <si>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</si>
  <si>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</si>
  <si>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</si>
  <si>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</si>
  <si>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</si>
  <si>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</si>
  <si>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</si>
  <si>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</si>
  <si>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</si>
  <si>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</si>
  <si>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</si>
  <si>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</si>
  <si>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</si>
  <si>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</si>
  <si>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</si>
  <si>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</si>
  <si>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</si>
  <si>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</si>
  <si>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</si>
  <si>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</si>
  <si>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</si>
  <si>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</si>
  <si>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</si>
  <si>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</si>
  <si>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</si>
  <si>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</si>
  <si>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</si>
  <si>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</si>
  <si>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</si>
  <si>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</si>
  <si>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</si>
  <si>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</si>
  <si>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</si>
  <si>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</si>
  <si>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</si>
  <si>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</si>
  <si>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</si>
  <si>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</si>
  <si>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</si>
  <si>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</si>
  <si>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</si>
  <si>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</si>
  <si>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</si>
  <si>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</si>
  <si>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</si>
  <si>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</si>
  <si>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</si>
  <si>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</si>
  <si>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</si>
  <si>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</si>
  <si>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</si>
  <si>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</si>
  <si>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</si>
  <si>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</si>
  <si>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</si>
  <si>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</si>
  <si>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</si>
  <si>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</si>
  <si>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</si>
  <si>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</si>
  <si>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</si>
  <si>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</si>
  <si>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</si>
  <si>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</si>
  <si>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</si>
  <si>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</si>
  <si>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</si>
  <si>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</si>
  <si>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</si>
  <si>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</si>
  <si>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</si>
  <si>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</si>
  <si>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</si>
  <si>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</si>
  <si>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</si>
  <si>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</si>
  <si>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</si>
  <si>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</si>
  <si>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</si>
  <si>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</si>
  <si>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</si>
  <si>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</si>
  <si>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</si>
  <si>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</si>
  <si>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</si>
  <si>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</si>
  <si>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</si>
  <si>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</si>
  <si>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</si>
  <si>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</si>
  <si>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</si>
  <si>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</si>
  <si>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</si>
  <si>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</si>
  <si>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</si>
  <si>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</si>
  <si>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</si>
  <si>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</si>
  <si>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</si>
  <si>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</si>
  <si>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</si>
  <si>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</si>
  <si>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</si>
  <si>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</si>
  <si>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</si>
  <si>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</si>
  <si>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</si>
  <si>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</si>
  <si>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</si>
  <si>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</si>
  <si>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</si>
  <si>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</si>
  <si>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</si>
  <si>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</si>
  <si>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</si>
  <si>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</si>
  <si>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</si>
  <si>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</si>
  <si>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</si>
  <si>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</si>
  <si>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</si>
  <si>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</si>
  <si>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</si>
  <si>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</si>
  <si>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</si>
  <si>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</si>
  <si>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</si>
  <si>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</si>
  <si>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</si>
  <si>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</si>
  <si>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</si>
  <si>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</si>
  <si>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</si>
  <si>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</si>
  <si>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</si>
  <si>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</si>
  <si>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</si>
  <si>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</si>
  <si>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</si>
  <si>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</si>
  <si>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</si>
  <si>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</si>
  <si>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</si>
  <si>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</si>
  <si>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</si>
  <si>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</si>
  <si>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</si>
  <si>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</si>
  <si>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</si>
  <si>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</si>
  <si>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</si>
  <si>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</si>
  <si>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</si>
  <si>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</si>
  <si>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</si>
  <si>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</si>
  <si>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</si>
  <si>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</si>
  <si>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</si>
  <si>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</si>
  <si>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</si>
  <si>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</si>
  <si>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</si>
  <si>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</si>
  <si>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</si>
  <si>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</si>
  <si>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</si>
  <si>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</si>
  <si>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</si>
  <si>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</si>
  <si>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</si>
  <si>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</si>
  <si>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</si>
  <si>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</si>
  <si>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</si>
  <si>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</si>
  <si>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</si>
  <si>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</si>
  <si>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</si>
  <si>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</si>
  <si>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</si>
  <si>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</si>
  <si>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</si>
  <si>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</si>
  <si>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</si>
  <si>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</si>
  <si>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</si>
  <si>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</si>
  <si>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</si>
  <si>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</si>
  <si>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</si>
  <si>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</si>
  <si>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</si>
  <si>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</si>
  <si>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</si>
  <si>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</si>
  <si>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</si>
  <si>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</si>
  <si>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</si>
  <si>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</si>
  <si>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</si>
  <si>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</si>
  <si>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</si>
  <si>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</si>
  <si>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</si>
  <si>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</si>
  <si>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</si>
  <si>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</si>
  <si>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</si>
  <si>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</si>
  <si>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</si>
  <si>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</si>
  <si>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</si>
  <si>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</si>
  <si>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</si>
  <si>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</si>
  <si>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</si>
  <si>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</si>
  <si>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</si>
  <si>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</si>
  <si>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</si>
  <si>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</si>
  <si>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</si>
  <si>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</si>
  <si>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</si>
  <si>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</si>
  <si>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</si>
  <si>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</si>
  <si>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</si>
  <si>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</si>
  <si>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</si>
  <si>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</si>
  <si>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</si>
  <si>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</si>
  <si>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</si>
  <si>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</si>
  <si>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</si>
  <si>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</si>
  <si>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</si>
  <si>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</si>
  <si>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</si>
  <si>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</si>
  <si>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</si>
  <si>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</si>
  <si>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</si>
  <si>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</si>
  <si>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</si>
  <si>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</si>
  <si>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</si>
  <si>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</si>
  <si>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</si>
  <si>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</si>
  <si>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</si>
  <si>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</si>
  <si>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</si>
  <si>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</si>
  <si>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</si>
  <si>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</si>
  <si>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</si>
  <si>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</si>
  <si>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</si>
  <si>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</si>
  <si>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</si>
  <si>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</si>
  <si>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</si>
  <si>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</si>
  <si>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</si>
  <si>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</si>
  <si>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</si>
  <si>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</si>
  <si>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</si>
  <si>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</si>
  <si>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</si>
  <si>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</si>
  <si>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</si>
  <si>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</si>
  <si>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</si>
  <si>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</si>
  <si>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</si>
  <si>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</si>
  <si>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</si>
  <si>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</si>
  <si>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</si>
  <si>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</si>
  <si>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</si>
  <si>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</si>
  <si>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</si>
  <si>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</si>
  <si>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</si>
  <si>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</si>
  <si>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</si>
  <si>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</si>
  <si>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</si>
  <si>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</si>
  <si>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</si>
  <si>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</si>
  <si>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</si>
  <si>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</si>
  <si>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</si>
  <si>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</si>
  <si>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</si>
  <si>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</si>
  <si>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</si>
  <si>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</si>
  <si>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</si>
  <si>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</si>
  <si>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</si>
  <si>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</si>
  <si>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</si>
  <si>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</si>
  <si>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</si>
  <si>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</si>
  <si>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</si>
  <si>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</si>
  <si>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</si>
  <si>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</si>
  <si>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</si>
  <si>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</si>
  <si>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</si>
  <si>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</si>
  <si>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</si>
  <si>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</si>
  <si>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</si>
  <si>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</si>
  <si>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</si>
  <si>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</si>
  <si>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</si>
  <si>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</si>
  <si>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</si>
  <si>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</si>
  <si>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</si>
  <si>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</si>
  <si>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</si>
  <si>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</si>
  <si>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</si>
  <si>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</si>
  <si>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</si>
  <si>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</si>
  <si>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</si>
  <si>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</si>
  <si>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</si>
  <si>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</si>
  <si>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</si>
  <si>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</si>
  <si>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</si>
  <si>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</si>
  <si>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</si>
  <si>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</si>
  <si>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</si>
  <si>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</si>
  <si>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</si>
  <si>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</si>
  <si>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</si>
  <si>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</si>
  <si>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</si>
  <si>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</si>
  <si>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</si>
  <si>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</si>
  <si>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</si>
  <si>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</si>
  <si>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</si>
  <si>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</si>
  <si>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</si>
  <si>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</si>
  <si>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</si>
  <si>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</si>
  <si>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</si>
  <si>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</si>
  <si>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</si>
  <si>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</si>
  <si>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</si>
  <si>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</si>
  <si>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</si>
  <si>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</si>
  <si>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</si>
  <si>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</si>
  <si>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</si>
  <si>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</si>
  <si>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</si>
  <si>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</si>
  <si>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</si>
  <si>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</si>
  <si>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</si>
  <si>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</si>
  <si>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</si>
  <si>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</si>
  <si>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</si>
  <si>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</si>
  <si>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</si>
  <si>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</si>
  <si>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</si>
  <si>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</si>
  <si>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</si>
  <si>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</si>
  <si>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</si>
  <si>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</si>
  <si>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</si>
  <si>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</si>
  <si>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</si>
  <si>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</si>
  <si>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</si>
  <si>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</si>
  <si>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</si>
  <si>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</si>
  <si>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</si>
  <si>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</si>
  <si>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</si>
  <si>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</si>
  <si>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</si>
  <si>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</si>
  <si>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</si>
  <si>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</si>
  <si>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</si>
  <si>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</si>
  <si>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</si>
  <si>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</si>
  <si>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</si>
  <si>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</si>
  <si>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</si>
  <si>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</si>
  <si>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</si>
  <si>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</si>
  <si>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</si>
  <si>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</si>
  <si>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</si>
  <si>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</si>
  <si>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</si>
  <si>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</si>
  <si>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</si>
  <si>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</si>
  <si>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</si>
  <si>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</si>
  <si>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</si>
  <si>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</si>
  <si>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</si>
  <si>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</si>
  <si>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</si>
  <si>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</si>
  <si>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</si>
  <si>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</si>
  <si>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</si>
  <si>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</si>
  <si>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</si>
  <si>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</si>
  <si>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</si>
  <si>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</si>
  <si>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</si>
  <si>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</si>
  <si>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</si>
  <si>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</si>
  <si>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</si>
  <si>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</si>
  <si>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</si>
  <si>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</si>
  <si>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</si>
  <si>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</si>
  <si>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</si>
  <si>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</si>
  <si>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</si>
  <si>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</si>
  <si>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</si>
  <si>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</si>
  <si>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</si>
  <si>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</si>
  <si>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</si>
  <si>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</si>
  <si>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</si>
  <si>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</si>
  <si>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</si>
  <si>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</si>
  <si>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</si>
  <si>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</si>
  <si>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</si>
  <si>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</si>
  <si>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</si>
  <si>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</si>
  <si>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</si>
  <si>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</si>
  <si>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</si>
  <si>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</si>
  <si>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</si>
  <si>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</si>
  <si>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</si>
  <si>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</si>
  <si>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</si>
  <si>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</si>
  <si>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</si>
  <si>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</si>
  <si>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</si>
  <si>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</si>
  <si>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</si>
  <si>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</si>
  <si>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</si>
  <si>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</si>
  <si>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</si>
  <si>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</si>
  <si>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</si>
  <si>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</si>
  <si>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</si>
  <si>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</si>
  <si>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</si>
  <si>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</si>
  <si>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</si>
  <si>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</si>
  <si>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</si>
  <si>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</si>
  <si>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</si>
  <si>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</si>
  <si>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</si>
  <si>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</si>
  <si>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</si>
  <si>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</si>
  <si>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</si>
  <si>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</si>
  <si>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</si>
  <si>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</si>
  <si>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</si>
  <si>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</si>
  <si>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</si>
  <si>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</si>
  <si>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</si>
  <si>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</si>
  <si>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</si>
  <si>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</si>
  <si>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</si>
  <si>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</si>
  <si>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</si>
  <si>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</si>
  <si>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</si>
  <si>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</si>
  <si>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</si>
  <si>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</si>
  <si>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</si>
  <si>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</si>
  <si>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</si>
  <si>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</si>
  <si>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</si>
  <si>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</si>
  <si>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</si>
  <si>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</si>
  <si>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</si>
  <si>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</si>
  <si>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</si>
  <si>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</si>
  <si>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</si>
  <si>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</si>
  <si>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</si>
  <si>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</si>
  <si>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</si>
  <si>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</si>
  <si>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</si>
  <si>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</si>
  <si>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</si>
  <si>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</si>
  <si>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</si>
  <si>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</si>
  <si>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</si>
  <si>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</si>
  <si>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</si>
  <si>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</si>
  <si>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</si>
  <si>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</si>
  <si>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</si>
  <si>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</si>
  <si>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</si>
  <si>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</si>
  <si>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</si>
  <si>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</si>
  <si>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</si>
  <si>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</si>
  <si>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</si>
  <si>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</si>
  <si>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</si>
  <si>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</si>
  <si>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</si>
  <si>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</si>
  <si>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</si>
  <si>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</si>
  <si>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</si>
  <si>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</si>
  <si>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</si>
  <si>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</si>
  <si>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</si>
  <si>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</si>
  <si>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</si>
  <si>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</si>
  <si>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</si>
  <si>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</si>
  <si>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</si>
  <si>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</si>
  <si>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</si>
  <si>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</si>
  <si>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</si>
  <si>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</si>
  <si>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</si>
  <si>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</si>
  <si>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</si>
  <si>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</si>
  <si>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</si>
  <si>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</si>
  <si>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</si>
  <si>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</si>
  <si>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</si>
  <si>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</si>
  <si>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</si>
  <si>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</si>
  <si>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</si>
  <si>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</si>
  <si>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</si>
  <si>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</si>
  <si>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</si>
  <si>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</si>
  <si>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</si>
  <si>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</si>
  <si>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</si>
  <si>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</si>
  <si>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</si>
  <si>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</si>
  <si>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</si>
  <si>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</si>
  <si>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</si>
  <si>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</si>
  <si>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</si>
  <si>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</si>
  <si>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</si>
  <si>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</si>
  <si>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</si>
  <si>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</si>
  <si>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</si>
  <si>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</si>
  <si>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</si>
  <si>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</si>
  <si>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</si>
  <si>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</si>
  <si>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</si>
  <si>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</si>
  <si>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</si>
  <si>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</si>
  <si>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</si>
  <si>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</si>
  <si>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</si>
  <si>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</si>
  <si>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</si>
  <si>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</si>
  <si>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</si>
  <si>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</si>
  <si>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</si>
  <si>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</si>
  <si>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</si>
  <si>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</si>
  <si>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</si>
  <si>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</si>
  <si>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</si>
  <si>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</si>
  <si>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</si>
  <si>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</si>
  <si>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</si>
  <si>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</si>
  <si>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</si>
  <si>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</si>
  <si>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</si>
  <si>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</si>
  <si>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</si>
  <si>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</si>
  <si>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</si>
  <si>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</si>
  <si>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</si>
  <si>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</si>
  <si>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</si>
  <si>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</si>
  <si>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</si>
  <si>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</si>
  <si>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</si>
  <si>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</si>
  <si>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</si>
  <si>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</si>
  <si>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</si>
  <si>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</si>
  <si>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</si>
  <si>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</si>
  <si>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</si>
  <si>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</si>
  <si>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</si>
  <si>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</si>
  <si>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</si>
  <si>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</si>
  <si>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</si>
  <si>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</si>
  <si>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</si>
  <si>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</si>
  <si>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</si>
  <si>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</si>
  <si>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</si>
  <si>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</si>
  <si>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</si>
  <si>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</si>
  <si>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</si>
  <si>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</si>
  <si>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</si>
  <si>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</si>
  <si>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</si>
  <si>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</si>
  <si>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</si>
  <si>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</si>
  <si>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</si>
  <si>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</si>
  <si>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</si>
  <si>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</si>
  <si>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</si>
  <si>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</si>
  <si>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</si>
  <si>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</si>
  <si>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</si>
  <si>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</si>
  <si>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</si>
  <si>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</si>
  <si>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</si>
  <si>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</si>
  <si>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</si>
  <si>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</si>
  <si>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</si>
  <si>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</si>
  <si>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</si>
  <si>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</si>
  <si>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</si>
  <si>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</si>
  <si>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</si>
  <si>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</si>
  <si>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</si>
  <si>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</si>
  <si>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</si>
  <si>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</si>
  <si>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</si>
  <si>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</si>
  <si>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</si>
  <si>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</si>
  <si>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</si>
  <si>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</si>
  <si>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</si>
  <si>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</si>
  <si>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</si>
  <si>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</si>
  <si>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</si>
  <si>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</si>
  <si>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</si>
  <si>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</si>
  <si>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</si>
  <si>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</si>
  <si>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</si>
  <si>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</si>
  <si>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</si>
  <si>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</si>
  <si>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</si>
  <si>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</si>
  <si>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</si>
  <si>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</si>
  <si>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</si>
  <si>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</si>
  <si>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</si>
  <si>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</si>
  <si>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</si>
  <si>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</si>
  <si>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</si>
  <si>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</si>
  <si>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</si>
  <si>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</si>
  <si>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</si>
  <si>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</si>
  <si>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</si>
  <si>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</si>
  <si>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</si>
  <si>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</si>
  <si>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</si>
  <si>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</si>
  <si>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</si>
  <si>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</si>
  <si>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</si>
  <si>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</si>
  <si>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</si>
  <si>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</si>
  <si>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</si>
  <si>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</si>
  <si>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</si>
  <si>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</si>
  <si>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</si>
  <si>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</si>
  <si>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</si>
  <si>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</si>
  <si>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</si>
  <si>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</si>
  <si>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</si>
  <si>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</si>
  <si>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</si>
  <si>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</si>
  <si>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</si>
  <si>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</si>
  <si>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</si>
  <si>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</si>
  <si>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</si>
  <si>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</si>
  <si>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</si>
  <si>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</si>
  <si>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</si>
  <si>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</si>
  <si>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</si>
  <si>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</si>
  <si>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</si>
  <si>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</si>
  <si>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</si>
  <si>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</si>
  <si>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</si>
  <si>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</si>
  <si>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</si>
  <si>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</si>
  <si>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</si>
  <si>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</si>
  <si>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</si>
  <si>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</si>
  <si>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</si>
  <si>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</si>
  <si>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</si>
  <si>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</si>
  <si>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</si>
  <si>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</si>
  <si>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</si>
  <si>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</si>
  <si>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</si>
  <si>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</si>
  <si>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</si>
  <si>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</si>
  <si>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</si>
  <si>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</si>
  <si>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</si>
  <si>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</si>
  <si>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</si>
  <si>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</si>
  <si>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</si>
  <si>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</si>
  <si>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</si>
  <si>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</si>
  <si>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</si>
  <si>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</si>
  <si>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</si>
  <si>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</si>
  <si>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</si>
  <si>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</si>
  <si>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</si>
  <si>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</si>
  <si>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</si>
  <si>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</si>
  <si>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</si>
  <si>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</si>
  <si>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</si>
  <si>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</si>
  <si>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</si>
  <si>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</si>
  <si>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</si>
  <si>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</si>
  <si>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</si>
  <si>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</si>
  <si>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</si>
  <si>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</si>
  <si>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</si>
  <si>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</si>
  <si>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</si>
  <si>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</si>
  <si>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</si>
  <si>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</si>
  <si>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</si>
  <si>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</si>
  <si>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</si>
  <si>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</si>
  <si>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</si>
  <si>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</si>
  <si>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</si>
  <si>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</si>
  <si>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</si>
  <si>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</si>
  <si>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</si>
  <si>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</si>
  <si>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</si>
  <si>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</si>
  <si>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</si>
  <si>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</si>
  <si>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</si>
  <si>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</si>
  <si>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</si>
  <si>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</si>
  <si>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</si>
  <si>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</si>
  <si>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</si>
  <si>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</si>
  <si>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</si>
  <si>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</si>
  <si>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</si>
  <si>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</si>
  <si>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</si>
  <si>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</si>
  <si>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</si>
  <si>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</si>
  <si>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</si>
  <si>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</si>
  <si>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</si>
  <si>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</si>
  <si>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</si>
  <si>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</si>
  <si>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</si>
  <si>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</si>
  <si>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</si>
  <si>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</si>
  <si>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</si>
  <si>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</si>
  <si>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</si>
  <si>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</si>
  <si>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</si>
  <si>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</si>
  <si>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</si>
  <si>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</si>
  <si>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</si>
  <si>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</si>
  <si>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</si>
  <si>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</si>
  <si>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</si>
  <si>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</si>
  <si>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</si>
  <si>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</si>
  <si>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</si>
  <si>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</si>
  <si>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</si>
  <si>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</si>
  <si>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</si>
  <si>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</si>
  <si>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</si>
  <si>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</si>
  <si>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</si>
  <si>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</si>
  <si>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</si>
  <si>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</si>
  <si>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</si>
  <si>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</si>
  <si>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</si>
  <si>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</si>
  <si>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</si>
  <si>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</si>
  <si>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</si>
  <si>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</si>
  <si>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</si>
  <si>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</si>
  <si>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</si>
  <si>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</si>
  <si>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</si>
  <si>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</si>
  <si>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</si>
  <si>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</si>
  <si>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</si>
  <si>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</si>
  <si>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</si>
  <si>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</si>
  <si>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</si>
  <si>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</si>
  <si>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</si>
  <si>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</si>
  <si>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</si>
  <si>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</si>
  <si>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</si>
  <si>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</si>
  <si>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</si>
  <si>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</si>
  <si>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</si>
  <si>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</si>
  <si>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</si>
  <si>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</si>
  <si>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</si>
  <si>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</si>
  <si>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</si>
  <si>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</si>
  <si>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</si>
  <si>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</si>
  <si>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</si>
  <si>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</si>
  <si>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</si>
  <si>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</si>
  <si>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</si>
  <si>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</si>
  <si>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</si>
  <si>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</si>
  <si>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</si>
  <si>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</si>
  <si>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</si>
  <si>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</si>
  <si>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</si>
  <si>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</si>
  <si>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</si>
  <si>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</si>
  <si>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</si>
  <si>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</si>
  <si>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</si>
  <si>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</si>
  <si>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</si>
  <si>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</si>
  <si>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</si>
  <si>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</si>
  <si>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</si>
  <si>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</si>
  <si>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</si>
  <si>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</si>
  <si>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</si>
  <si>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</si>
  <si>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</si>
  <si>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</si>
  <si>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</si>
  <si>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</si>
  <si>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</si>
  <si>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</si>
  <si>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</si>
  <si>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</si>
  <si>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</si>
  <si>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</si>
  <si>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</si>
  <si>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</si>
  <si>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</si>
  <si>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</si>
  <si>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</si>
  <si>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</si>
  <si>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</si>
  <si>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</si>
  <si>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</si>
  <si>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</si>
  <si>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</si>
  <si>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</si>
  <si>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</si>
  <si>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</si>
  <si>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</si>
  <si>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</si>
  <si>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</si>
  <si>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</si>
  <si>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</si>
  <si>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</si>
  <si>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</si>
  <si>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</si>
  <si>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</si>
  <si>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</si>
  <si>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</si>
  <si>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</si>
  <si>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</si>
  <si>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</si>
  <si>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</si>
  <si>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</si>
  <si>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</si>
  <si>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</si>
  <si>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</si>
  <si>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</si>
  <si>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</si>
  <si>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</si>
  <si>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</si>
  <si>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</si>
  <si>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</si>
  <si>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</si>
  <si>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</si>
  <si>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</si>
  <si>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</si>
  <si>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</si>
  <si>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</si>
  <si>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</si>
  <si>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</si>
  <si>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</si>
  <si>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</si>
  <si>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</si>
  <si>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</si>
  <si>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</si>
  <si>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</si>
  <si>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</si>
  <si>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</si>
  <si>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</si>
  <si>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</si>
  <si>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</si>
  <si>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</si>
  <si>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</si>
  <si>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</si>
  <si>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</si>
  <si>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</si>
  <si>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</si>
  <si>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</si>
  <si>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</si>
  <si>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</si>
  <si>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</si>
  <si>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</si>
  <si>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</si>
  <si>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</si>
  <si>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</si>
  <si>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</si>
  <si>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</si>
  <si>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</si>
  <si>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</si>
  <si>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</si>
  <si>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</si>
  <si>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</si>
  <si>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</si>
  <si>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</si>
  <si>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</si>
  <si>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</si>
  <si>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</si>
  <si>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</si>
  <si>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</si>
  <si>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</si>
  <si>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</si>
  <si>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</si>
  <si>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</si>
  <si>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</si>
  <si>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</si>
  <si>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</si>
  <si>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</si>
  <si>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</si>
  <si>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</si>
  <si>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</si>
  <si>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</si>
  <si>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</si>
  <si>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</si>
  <si>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</si>
  <si>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</si>
  <si>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</si>
  <si>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</si>
  <si>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</si>
  <si>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</si>
  <si>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</si>
  <si>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</si>
  <si>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</si>
  <si>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</si>
  <si>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</si>
  <si>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</si>
  <si>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</si>
  <si>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</si>
  <si>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</si>
  <si>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</si>
  <si>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</si>
  <si>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</si>
  <si>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</si>
  <si>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</si>
  <si>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</si>
  <si>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</si>
  <si>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</si>
  <si>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</si>
  <si>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</si>
  <si>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</si>
  <si>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</si>
  <si>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</si>
  <si>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</si>
  <si>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</si>
  <si>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</si>
  <si>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</si>
  <si>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</si>
  <si>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</si>
  <si>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</si>
  <si>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</si>
  <si>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</si>
  <si>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</si>
  <si>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</si>
  <si>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</si>
  <si>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</si>
  <si>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</si>
  <si>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</si>
  <si>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</si>
  <si>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</si>
  <si>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</si>
  <si>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</si>
  <si>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</si>
  <si>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</si>
  <si>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</si>
  <si>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</si>
  <si>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</si>
  <si>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</si>
  <si>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</si>
  <si>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</si>
  <si>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</si>
  <si>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</si>
  <si>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</si>
  <si>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</si>
  <si>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</si>
  <si>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</si>
  <si>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</si>
  <si>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</si>
  <si>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</si>
  <si>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</si>
  <si>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</si>
  <si>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</si>
  <si>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</si>
  <si>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</si>
  <si>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</si>
  <si>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</si>
  <si>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</si>
  <si>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</si>
  <si>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</si>
  <si>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</si>
  <si>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</si>
  <si>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</si>
  <si>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</si>
  <si>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</si>
  <si>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</si>
  <si>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</si>
  <si>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</si>
  <si>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</si>
  <si>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</si>
  <si>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</si>
  <si>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</si>
  <si>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</si>
  <si>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</si>
  <si>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</si>
  <si>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</si>
  <si>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</si>
  <si>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</si>
  <si>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</si>
  <si>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</si>
  <si>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</si>
  <si>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</si>
  <si>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</si>
  <si>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</si>
  <si>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</si>
  <si>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</si>
  <si>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</si>
  <si>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</si>
  <si>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</si>
  <si>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</si>
  <si>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</si>
  <si>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</si>
  <si>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</si>
  <si>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</si>
  <si>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</si>
  <si>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</si>
  <si>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</si>
  <si>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</si>
  <si>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</si>
  <si>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</si>
  <si>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</si>
  <si>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</si>
  <si>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</si>
  <si>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</si>
  <si>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</si>
  <si>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</si>
  <si>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</si>
  <si>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</si>
  <si>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</si>
  <si>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</si>
  <si>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</si>
  <si>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</si>
  <si>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</si>
  <si>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</si>
  <si>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</si>
  <si>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</si>
  <si>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</si>
  <si>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</si>
  <si>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</si>
  <si>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</si>
  <si>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</si>
  <si>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</si>
  <si>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</si>
  <si>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</si>
  <si>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</si>
  <si>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</si>
  <si>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</si>
  <si>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</si>
  <si>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</si>
  <si>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</si>
  <si>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</si>
  <si>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</si>
  <si>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</si>
  <si>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</si>
  <si>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</si>
  <si>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</si>
  <si>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</si>
  <si>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</si>
  <si>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</si>
  <si>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</si>
  <si>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</si>
  <si>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</si>
  <si>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</si>
  <si>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</si>
  <si>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</si>
  <si>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</si>
  <si>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</si>
  <si>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</si>
  <si>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</si>
  <si>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</si>
  <si>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</si>
  <si>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</si>
  <si>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</si>
  <si>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</si>
  <si>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</si>
  <si>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</si>
  <si>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</si>
  <si>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</si>
  <si>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</si>
  <si>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</si>
  <si>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</si>
  <si>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</si>
  <si>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</si>
  <si>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</si>
  <si>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</si>
  <si>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</si>
  <si>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</si>
  <si>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</si>
  <si>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</si>
  <si>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</si>
  <si>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</si>
  <si>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</si>
  <si>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</si>
  <si>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</si>
  <si>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</si>
  <si>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</si>
  <si>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</si>
  <si>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</si>
  <si>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</si>
  <si>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</si>
  <si>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</si>
  <si>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</si>
  <si>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</si>
  <si>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</si>
  <si>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</si>
  <si>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</si>
  <si>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</si>
  <si>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</si>
  <si>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</si>
  <si>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</si>
  <si>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</si>
  <si>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</si>
  <si>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</si>
  <si>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</si>
  <si>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</si>
  <si>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</si>
  <si>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</si>
  <si>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</si>
  <si>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</si>
  <si>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</si>
  <si>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</si>
  <si>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</si>
  <si>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</si>
  <si>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</si>
  <si>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</si>
  <si>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</si>
  <si>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</si>
  <si>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</si>
  <si>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</si>
  <si>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</si>
  <si>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</si>
  <si>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</si>
  <si>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</si>
  <si>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</si>
  <si>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</si>
  <si>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</si>
  <si>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</si>
  <si>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</si>
  <si>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</si>
  <si>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</si>
  <si>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</si>
  <si>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</si>
  <si>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</si>
  <si>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</si>
  <si>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</si>
  <si>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</si>
  <si>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</si>
  <si>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</si>
  <si>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</si>
  <si>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</si>
  <si>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</si>
  <si>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</si>
  <si>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</si>
  <si>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</si>
  <si>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</si>
  <si>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</si>
  <si>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</si>
  <si>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</si>
  <si>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</si>
  <si>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</si>
  <si>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</si>
  <si>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</si>
  <si>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</si>
  <si>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</si>
  <si>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</si>
  <si>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</si>
  <si>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</si>
  <si>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</si>
  <si>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</si>
  <si>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</si>
  <si>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</si>
  <si>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</si>
  <si>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</si>
  <si>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</si>
  <si>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</si>
  <si>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</si>
  <si>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</si>
  <si>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</si>
  <si>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</si>
  <si>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</si>
  <si>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</si>
  <si>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</si>
  <si>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</si>
  <si>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</si>
  <si>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</si>
  <si>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</si>
  <si>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</si>
  <si>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</si>
  <si>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</si>
  <si>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</si>
  <si>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</si>
  <si>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</si>
  <si>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</si>
  <si>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</si>
  <si>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</si>
  <si>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</si>
  <si>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</si>
  <si>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</si>
  <si>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</si>
  <si>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</si>
  <si>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</si>
  <si>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</si>
  <si>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</si>
  <si>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</si>
  <si>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</si>
  <si>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</si>
  <si>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</si>
  <si>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</si>
  <si>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</si>
  <si>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</si>
  <si>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</si>
  <si>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</si>
  <si>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</si>
  <si>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</si>
  <si>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</si>
  <si>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</si>
  <si>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</si>
  <si>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</si>
  <si>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</si>
  <si>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</si>
  <si>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</si>
  <si>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</si>
  <si>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</si>
  <si>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</si>
  <si>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</si>
  <si>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</si>
  <si>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</si>
  <si>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</si>
  <si>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</si>
  <si>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</si>
  <si>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</si>
  <si>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</si>
  <si>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</si>
  <si>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</si>
  <si>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</si>
  <si>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</si>
  <si>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</si>
  <si>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</si>
  <si>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</si>
  <si>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</si>
  <si>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</si>
  <si>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</si>
  <si>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</si>
  <si>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</si>
  <si>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</si>
  <si>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</si>
  <si>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</si>
  <si>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</si>
  <si>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</si>
  <si>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</si>
  <si>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</si>
  <si>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</si>
  <si>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</si>
  <si>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</si>
  <si>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</si>
  <si>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</si>
  <si>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</si>
  <si>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</si>
  <si>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</si>
  <si>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</si>
  <si>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</si>
  <si>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</si>
  <si>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</si>
  <si>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</si>
  <si>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</si>
  <si>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</si>
  <si>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</si>
  <si>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</si>
  <si>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</si>
  <si>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</si>
  <si>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</si>
  <si>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</si>
  <si>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</si>
  <si>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</si>
  <si>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</si>
  <si>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</si>
  <si>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</si>
  <si>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</si>
  <si>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</si>
  <si>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</si>
  <si>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</si>
  <si>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</si>
  <si>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</si>
  <si>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</si>
  <si>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</si>
  <si>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</si>
  <si>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</si>
  <si>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</si>
  <si>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</si>
  <si>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</si>
  <si>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</si>
  <si>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</si>
  <si>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</si>
  <si>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</si>
  <si>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</si>
  <si>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</si>
  <si>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</si>
  <si>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</si>
  <si>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</si>
  <si>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</si>
  <si>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</si>
  <si>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</si>
  <si>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</si>
  <si>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</si>
  <si>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</si>
  <si>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</si>
  <si>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</si>
  <si>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</si>
  <si>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</si>
  <si>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</si>
  <si>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</si>
  <si>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</si>
  <si>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</si>
  <si>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</si>
  <si>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</si>
  <si>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</si>
  <si>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</si>
  <si>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</si>
  <si>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</si>
  <si>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</si>
  <si>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</si>
  <si>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</si>
  <si>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</si>
  <si>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</si>
  <si>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</si>
  <si>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</si>
  <si>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</si>
  <si>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</si>
  <si>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</si>
  <si>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</si>
  <si>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</si>
  <si>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</si>
  <si>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</si>
  <si>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</si>
  <si>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</si>
  <si>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</si>
  <si>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</si>
  <si>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</si>
  <si>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</si>
  <si>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</si>
  <si>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</si>
  <si>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</si>
  <si>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</si>
  <si>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</si>
  <si>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</si>
  <si>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</si>
  <si>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</si>
  <si>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</si>
  <si>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</si>
  <si>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</si>
  <si>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</si>
  <si>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</si>
  <si>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</si>
  <si>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</si>
  <si>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</si>
  <si>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</si>
  <si>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</si>
  <si>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</si>
  <si>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</si>
  <si>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</si>
  <si>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</si>
  <si>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</si>
  <si>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</si>
  <si>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</si>
  <si>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</si>
  <si>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</si>
  <si>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</si>
  <si>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</si>
  <si>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</si>
  <si>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</si>
  <si>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</si>
  <si>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</si>
  <si>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</si>
  <si>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</si>
  <si>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</si>
  <si>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</si>
  <si>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</si>
  <si>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</si>
  <si>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</si>
  <si>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</si>
  <si>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</si>
  <si>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</si>
  <si>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</si>
  <si>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</si>
  <si>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</si>
  <si>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</si>
  <si>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</si>
  <si>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</si>
  <si>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</si>
  <si>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</si>
  <si>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</si>
  <si>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</si>
  <si>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</si>
  <si>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</si>
  <si>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</si>
  <si>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</si>
  <si>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</si>
  <si>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</si>
  <si>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</si>
  <si>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</si>
  <si>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</si>
  <si>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</si>
  <si>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</si>
  <si>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</si>
  <si>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</si>
  <si>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</si>
  <si>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</si>
  <si>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</si>
  <si>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</si>
  <si>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</si>
  <si>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</si>
  <si>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</si>
  <si>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</si>
  <si>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</si>
  <si>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</si>
  <si>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</si>
  <si>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</si>
  <si>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</si>
  <si>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</si>
  <si>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</si>
  <si>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</si>
  <si>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</si>
  <si>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</si>
  <si>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</si>
  <si>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</si>
  <si>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</si>
  <si>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</si>
  <si>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</si>
  <si>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</si>
  <si>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</si>
  <si>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</si>
  <si>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</si>
  <si>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</si>
  <si>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</si>
  <si>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</si>
  <si>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</si>
  <si>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</si>
  <si>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</si>
  <si>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</si>
  <si>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</si>
  <si>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</si>
  <si>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</si>
  <si>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</si>
  <si>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</si>
  <si>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</si>
  <si>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</si>
  <si>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</si>
  <si>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</si>
  <si>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</si>
  <si>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</si>
  <si>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</si>
  <si>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</si>
  <si>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</si>
  <si>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</si>
  <si>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</si>
  <si>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</si>
  <si>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</si>
  <si>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</si>
  <si>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</si>
  <si>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</si>
  <si>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</si>
  <si>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</si>
  <si>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</si>
  <si>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</si>
  <si>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</si>
  <si>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</si>
  <si>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</si>
  <si>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</si>
  <si>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</si>
  <si>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</si>
  <si>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</si>
  <si>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</si>
  <si>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</si>
  <si>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</si>
  <si>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</si>
  <si>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</si>
  <si>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</si>
  <si>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</si>
  <si>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</si>
  <si>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</si>
  <si>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</si>
  <si>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</si>
  <si>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</si>
  <si>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</si>
  <si>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</si>
  <si>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</si>
  <si>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</si>
  <si>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</si>
  <si>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</si>
  <si>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</si>
  <si>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</si>
  <si>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</si>
  <si>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</si>
  <si>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</si>
  <si>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</si>
  <si>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</si>
  <si>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</si>
  <si>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</si>
  <si>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</si>
  <si>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</si>
  <si>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</si>
  <si>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</si>
  <si>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</si>
  <si>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</si>
  <si>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</si>
  <si>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</si>
  <si>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</si>
  <si>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</si>
  <si>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</si>
  <si>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</si>
  <si>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</si>
  <si>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</si>
  <si>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</si>
  <si>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</si>
  <si>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</si>
  <si>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</si>
  <si>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</si>
  <si>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</si>
  <si>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</si>
  <si>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</si>
  <si>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</si>
  <si>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</si>
  <si>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</si>
  <si>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</si>
  <si>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</si>
  <si>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</si>
  <si>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</si>
  <si>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</si>
  <si>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</si>
  <si>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</si>
  <si>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</si>
  <si>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</si>
  <si>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</si>
  <si>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</si>
  <si>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</si>
  <si>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</si>
  <si>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</si>
  <si>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</si>
  <si>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</si>
  <si>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</si>
  <si>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</si>
  <si>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</si>
  <si>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</si>
  <si>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</si>
  <si>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</si>
  <si>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</si>
  <si>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</si>
  <si>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</si>
  <si>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</si>
  <si>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</si>
  <si>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</si>
  <si>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</si>
  <si>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</si>
  <si>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</si>
  <si>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</si>
  <si>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</si>
  <si>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</si>
  <si>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</si>
  <si>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</si>
  <si>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</si>
  <si>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</si>
  <si>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</si>
  <si>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</si>
  <si>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</si>
  <si>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</si>
  <si>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</si>
  <si>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</si>
  <si>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</si>
  <si>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</si>
  <si>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</si>
  <si>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</si>
  <si>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</si>
  <si>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</si>
  <si>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</si>
  <si>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</si>
  <si>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</si>
  <si>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</si>
  <si>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</si>
  <si>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</si>
  <si>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</si>
  <si>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</si>
  <si>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</si>
  <si>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</si>
  <si>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</si>
  <si>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</si>
  <si>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</si>
  <si>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</si>
  <si>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</si>
  <si>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</si>
  <si>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</si>
  <si>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</si>
  <si>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</si>
  <si>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</si>
  <si>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</si>
  <si>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</si>
  <si>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</si>
  <si>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</si>
  <si>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</si>
  <si>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</si>
  <si>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</si>
  <si>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</si>
  <si>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</si>
  <si>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</si>
  <si>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</si>
  <si>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</si>
  <si>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</si>
  <si>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</si>
  <si>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</si>
  <si>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</si>
  <si>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</si>
  <si>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</si>
  <si>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</si>
  <si>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</si>
  <si>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</si>
  <si>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</si>
  <si>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</si>
  <si>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</si>
  <si>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</si>
  <si>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</si>
  <si>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</si>
  <si>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</si>
  <si>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</si>
  <si>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</si>
  <si>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</si>
  <si>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</si>
  <si>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</si>
  <si>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</si>
  <si>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</si>
  <si>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</si>
  <si>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</si>
  <si>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</si>
  <si>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</si>
  <si>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</si>
  <si>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</si>
  <si>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</si>
  <si>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</si>
  <si>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</si>
  <si>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</si>
  <si>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</si>
  <si>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</si>
  <si>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</si>
  <si>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</si>
  <si>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</si>
  <si>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</si>
  <si>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</si>
  <si>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</si>
  <si>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</si>
  <si>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</si>
  <si>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</si>
  <si>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</si>
  <si>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</si>
  <si>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</si>
  <si>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</si>
  <si>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</si>
  <si>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</si>
  <si>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</si>
  <si>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</si>
  <si>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</si>
  <si>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</si>
  <si>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</si>
  <si>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</si>
  <si>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</si>
  <si>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</si>
  <si>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</si>
  <si>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</si>
  <si>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</si>
  <si>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</si>
  <si>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</si>
  <si>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</si>
  <si>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</si>
  <si>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</si>
  <si>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</si>
  <si>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</si>
  <si>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</si>
  <si>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</si>
  <si>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</si>
  <si>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</si>
  <si>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</si>
  <si>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</si>
  <si>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</si>
  <si>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</si>
  <si>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</si>
  <si>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</si>
  <si>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</si>
  <si>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</si>
  <si>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</si>
  <si>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</si>
  <si>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</si>
  <si>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</si>
  <si>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</si>
  <si>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</si>
  <si>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</si>
  <si>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ETA 35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</si>
  <si>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</si>
  <si>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</si>
  <si>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</si>
  <si>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</si>
  <si>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</si>
  <si>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</si>
  <si>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</si>
  <si>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</si>
  <si>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</si>
  <si>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</si>
  <si>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</si>
  <si>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</si>
  <si>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</si>
  <si>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</si>
  <si>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</si>
  <si>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20 Mins</t>
  </si>
  <si>
    <t>PCM-20251004-00001022</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</si>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</sst>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271.59726608796336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45934.545692013889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45934.545692013889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45934.545692013889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45934.545692013889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45934.545692013889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45934.545692013889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45934.545692013889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45934.545692013889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45934.545692013889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45934.545692013889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45934.545692013889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45934.545692013889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45934.545692013889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45934.545692013889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45934.545692013889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45934.545692013889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45934.545692013889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45934.545692013889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45934.545692013889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45934.545692013889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45934.545692013889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45934.545692013889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45934.545692013889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45934.545692013889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45934.545692013889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45934.545692013889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45934.545692013889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45934.545692013889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45934.545692013889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45934.545692013889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45934.545692013889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45934.545692013889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45934.545692013889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45934.545692013889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45934.545692013889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45934.545692013889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45934.545692013889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45934.545692013889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45934.545692013889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45934.545692013889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45934.545692013889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45934.545692013889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45934.545692013889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45934.545692013889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45934.545692013889</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800225B3-E70F-4DF7-AA8F-E75CCB37DF0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242.8939096064787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127.8186086805581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109.54585405092803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c r="F6" s="132"/>
      <c r="G6" s="133">
        <f ca="1">IFERROR(NOW()-F6,"-")</f>
        <v>45934.545692013889</v>
      </c>
      <c r="H6" s="132">
        <v>45934.515752314815</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45934.545692013889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45934.545692013889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45934.545692013889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45934.545692013889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45934.545692013889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45934.545692013889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45934.545692013889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45934.545692013889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45934.545692013889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45934.545692013889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45934.545692013889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45934.545692013889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45934.545692013889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45934.545692013889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45934.545692013889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45934.545692013889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45934.545692013889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45934.545692013889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45934.545692013889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45934.545692013889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45934.545692013889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45934.545692013889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45934.545692013889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45934.545692013889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45934.545692013889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45934.545692013889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45934.545692013889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45934.545692013889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45934.545692013889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45934.545692013889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45934.545692013889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45934.545692013889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45934.545692013889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45934.545692013889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45934.545692013889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45934.545692013889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45934.545692013889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45934.545692013889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45934.545692013889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45934.545692013889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45934.545692013889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45934.545692013889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45934.545692013889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45934.545692013889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45934.545692013889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45934.545692013889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45934.545692013889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45934.545692013889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45934.545692013889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45934.545692013889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45934.545692013889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45934.545692013889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45934.545692013889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45934.545692013889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45934.545692013889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45934.545692013889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45934.545692013889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45934.545692013889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45934.545692013889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45934.545692013889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45934.545692013889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45934.545692013889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45934.545692013889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45934.545692013889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45934.545692013889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45934.545692013889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45934.545692013889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45934.545692013889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45934.545692013889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45934.545692013889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45934.545692013889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45934.545692013889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45934.545692013889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45934.545692013889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45934.545692013889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45934.545692013889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45934.545692013889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45934.545692013889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45934.545692013889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45934.545692013889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45934.545692013889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45934.545692013889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45934.545692013889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45934.545692013889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45934.545692013889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45934.545692013889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45934.545692013889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45934.545692013889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45934.545692013889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45934.545692013889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45934.545692013889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45934.545692013889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45934.545692013889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45934.545692013889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45934.545692013889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45934.545692013889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45934.545692013889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45934.545692013889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45934.545692013889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45934.545692013889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45934.545692013889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45934.545692013889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45934.545692013889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45934.545692013889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45934.545692013889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45934.545692013889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45934.545692013889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45934.545692013889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45934.545692013889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45934.545692013889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45934.545692013889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45934.545692013889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45934.545692013889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45934.545692013889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45934.545692013889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45934.545692013889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45934.545692013889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45934.545692013889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45934.545692013889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45934.545692013889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45934.545692013889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45934.545692013889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45934.545692013889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45934.545692013889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45934.545692013889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45934.545692013889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45934.545692013889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45934.545692013889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45934.545692013889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45934.545692013889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45934.545692013889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45934.545692013889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45934.545692013889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45934.545692013889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45934.545692013889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45934.545692013889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45934.545692013889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45934.545692013889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45934.545692013889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45934.545692013889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45934.545692013889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45934.545692013889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45934.545692013889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45934.545692013889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45934.545692013889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45934.545692013889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45934.545692013889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45934.545692013889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45934.545692013889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45934.545692013889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45934.545692013889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45934.545692013889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45934.545692013889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45934.545692013889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45934.545692013889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45934.545692013889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45934.545692013889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45934.545692013889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45934.545692013889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45934.545692013889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45934.545692013889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45934.545692013889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45934.545692013889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45934.545692013889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45934.545692013889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45934.545692013889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45934.545692013889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45934.545692013889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45934.545692013889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45934.545692013889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45934.545692013889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45934.545692013889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45934.545692013889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45934.545692013889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45934.545692013889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45934.545692013889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45934.545692013889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45934.545692013889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45934.545692013889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45934.545692013889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45934.545692013889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45934.545692013889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45934.545692013889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45934.545692013889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45934.545692013889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45934.545692013889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45934.545692013889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45934.545692013889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45934.545692013889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45934.545692013889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45934.545692013889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45934.545692013889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45934.545692013889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45934.545692013889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45934.545692013889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45934.545692013889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45934.545692013889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45934.545692013889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45934.545692013889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45934.545692013889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45934.545692013889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45934.545692013889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45934.545692013889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45934.545692013889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45934.545692013889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45934.545692013889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45934.545692013889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45934.545692013889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45934.545692013889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45934.545692013889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45934.545692013889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45934.545692013889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45934.545692013889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45934.545692013889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45934.545692013889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45934.545692013889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45934.545692013889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45934.545692013889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45934.545692013889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45934.545692013889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45934.545692013889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45934.545692013889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45934.545692013889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45934.545692013889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45934.545692013889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45934.545692013889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45934.545692013889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45934.545692013889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45934.545692013889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45934.545692013889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45934.545692013889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45934.545692013889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45934.545692013889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45934.545692013889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45934.545692013889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45934.545692013889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45934.545692013889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45934.545692013889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45934.545692013889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45934.545692013889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45934.545692013889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45934.545692013889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45934.545692013889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45934.545692013889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45934.545692013889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45934.545692013889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45934.545692013889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45934.545692013889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45934.545692013889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45934.545692013889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45934.545692013889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45934.545692013889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45934.545692013889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45934.545692013889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45934.545692013889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45934.545692013889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45934.545692013889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45934.545692013889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45934.545692013889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45934.545692013889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45934.545692013889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45934.545692013889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45934.545692013889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45934.545692013889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45934.545692013889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45934.545692013889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45934.545692013889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45934.545692013889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45934.545692013889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45934.545692013889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45934.545692013889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45934.545692013889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45934.545692013889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45934.545692013889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45934.545692013889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45934.545692013889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45934.545692013889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45934.545692013889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45934.545692013889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45934.545692013889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45934.545692013889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45934.545692013889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45934.545692013889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45934.545692013889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45934.545692013889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45934.545692013889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45934.545692013889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45934.545692013889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45934.545692013889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45934.545692013889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45934.545692013889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45934.545692013889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45934.545692013889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45934.545692013889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45934.545692013889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45934.545692013889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45934.545692013889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45934.545692013889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45934.545692013889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45934.545692013889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45934.545692013889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45934.545692013889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45934.545692013889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45934.545692013889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45934.545692013889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45934.545692013889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45934.545692013889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45934.545692013889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45934.545692013889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45934.545692013889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45934.545692013889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45934.545692013889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45934.545692013889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45934.545692013889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45934.545692013889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45934.545692013889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45934.545692013889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45934.545692013889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tabSelected="1"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19785</v>
      </c>
      <c r="E2" s="18"/>
      <c r="F2" s="20"/>
      <c r="G2" s="21">
        <f t="shared" ref="G2:G56" ca="1" si="0">IFERROR(NOW()-F2,"-")</f>
        <v>45934.545692013889</v>
      </c>
      <c r="H2" s="22"/>
      <c r="I2" s="19" t="str">
        <f>IFERROR(VLOOKUP(D2,DB!A:F,6,0),"")</f>
        <v>Generator-DG</v>
      </c>
      <c r="J2" s="18" t="str">
        <f>IFERROR(VLOOKUP(D2,DB!A:G,7,0),"")</f>
        <v>Dead</v>
      </c>
      <c r="K2" s="50"/>
      <c r="L2" s="23" t="str">
        <f>IFERROR(VLOOKUP(D2,DB!A:I,9,0),"")</f>
        <v>Latis</v>
      </c>
    </row>
    <row r="3" spans="1:13" ht="15" customHeight="1">
      <c r="A3" s="19"/>
      <c r="B3" s="18" t="str">
        <f>IFERROR(VLOOKUP(#REF!,DB!A:K,11,0),"")</f>
        <v/>
      </c>
      <c r="C3" s="18"/>
      <c r="D3" s="18"/>
      <c r="E3" s="18"/>
      <c r="F3" s="20"/>
      <c r="G3" s="21">
        <f t="shared" ca="1" si="0"/>
        <v>45934.545692013889</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45934.545692013889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45934.545692013889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45934.545692013889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45934.545692013889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45934.545692013889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45934.545692013889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45934.545692013889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45934.545692013889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45934.545692013889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45934.545692013889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45934.545692013889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45934.545692013889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45934.545692013889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45934.545692013889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45934.545692013889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45934.545692013889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45934.545692013889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45934.545692013889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45934.545692013889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45934.545692013889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45934.545692013889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45934.545692013889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45934.545692013889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45934.545692013889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45934.545692013889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45934.545692013889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45934.545692013889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45934.545692013889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45934.545692013889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45934.545692013889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45934.545692013889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45934.545692013889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45934.545692013889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45934.545692013889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45934.545692013889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45934.545692013889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45934.545692013889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45934.545692013889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45934.545692013889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45934.545692013889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45934.545692013889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45934.545692013889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45934.545692013889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45934.545692013889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45934.545692013889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45934.545692013889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45934.545692013889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45934.545692013889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45934.545692013889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45934.545692013889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45934.545692013889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45934.545692013889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45934.545692013889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45934.545692013889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45934.545692013889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45934.545692013889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45934.545692013889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45934.545692013889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45934.545692013889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45934.545692013889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45934.545692013889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45934.545692013889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45934.545692013889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45934.545692013889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45934.545692013889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45934.545692013889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45934.545692013889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45934.545692013889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45934.545692013889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45934.545692013889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45934.545692013889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45934.545692013889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45934.545692013889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45934.545692013889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45934.545692013889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45934.545692013889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45934.545692013889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45934.545692013889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45934.545692013889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45934.545692013889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45934.545692013889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45934.545692013889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45934.545692013889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45934.545692013889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45934.545692013889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45934.545692013889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45934.545692013889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45934.545692013889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45934.545692013889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45934.545692013889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45934.545692013889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45934.545692013889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45934.545692013889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45934.545692013889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45934.545692013889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45934.545692013889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45934.545692013889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45934.545692013889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45934.545692013889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45934.545692013889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45934.545692013889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45934.545692013889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45934.545692013889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45934.545692013889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45934.545692013889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45934.545692013889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45934.545692013889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45934.545692013889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45934.545692013889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45934.545692013889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45934.545692013889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45934.545692013889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45934.545692013889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45934.545692013889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45934.545692013889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45934.545692013889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45934.545692013889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45934.545692013889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45934.545692013889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45934.545692013889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45934.545692013889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45934.545692013889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45934.545692013889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45934.545692013889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45934.545692013889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45934.545692013889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45934.545692013889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45934.545692013889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45934.545692013889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45934.545692013889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45934.545692013889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45934.545692013889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45934.545692013889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45934.545692013889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45934.545692013889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45934.545692013889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45934.545692013889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45934.545692013889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45934.545692013889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45934.545692013889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45934.545692013889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45934.545692013889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45934.545692013889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45934.545692013889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45934.545692013889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45934.545692013889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45934.545692013889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45934.545692013889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45934.545692013889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45934.545692013889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45934.545692013889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45934.545692013889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45934.545692013889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45934.545692013889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45934.545692013889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45934.545692013889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45934.545692013889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45934.545692013889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45934.545692013889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45934.545692013889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45934.545692013889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45934.545692013889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45934.545692013889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45934.545692013889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45934.545692013889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45934.545692013889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45934.545692013889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45934.545692013889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45934.545692013889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45934.545692013889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45934.545692013889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45934.545692013889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45934.545692013889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45934.545692013889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45934.545692013889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45934.545692013889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45934.545692013889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45934.545692013889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45934.545692013889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45934.545692013889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45934.545692013889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45934.545692013889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45934.545692013889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45934.545692013889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45934.545692013889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45934.545692013889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45934.545692013889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45934.545692013889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45934.545692013889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45934.545692013889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45934.545692013889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45934.545692013889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45934.545692013889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45934.545692013889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45934.545692013889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45934.545692013889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45934.545692013889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45934.545692013889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45934.545692013889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45934.545692013889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45934.545692013889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45934.545692013889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45934.545692013889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45934.545692013889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45934.545692013889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45934.545692013889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45934.545692013889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45934.545692013889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45934.545692013889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45934.545692013889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45934.545692013889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45934.545692013889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45934.545692013889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45934.545692013889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45934.545692013889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45934.545692013889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45934.545692013889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45934.545692013889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45934.545692013889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45934.545692013889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45934.545692013889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45934.545692013889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45934.545692013889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45934.545692013889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45934.545692013889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45934.545692013889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45934.545692013889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45934.545692013889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45934.545692013889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45934.545692013889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45934.545692013889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45934.545692013889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45934.545692013889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45934.545692013889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45934.545692013889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45934.545692013889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45934.545692013889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45934.545692013889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45934.545692013889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45934.545692013889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45934.545692013889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45934.545692013889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45934.545692013889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45934.545692013889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45934.545692013889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45934.545692013889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45934.545692013889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45934.545692013889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45934.545692013889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45934.545692013889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45934.545692013889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45934.545692013889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45934.545692013889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45934.545692013889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45934.545692013889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45934.545692013889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45934.545692013889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45934.545692013889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45934.545692013889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45934.545692013889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45934.545692013889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45934.545692013889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45934.545692013889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45934.545692013889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45934.545692013889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45934.545692013889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45934.545692013889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45934.545692013889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45934.545692013889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45934.545692013889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45934.545692013889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45934.545692013889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45934.545692013889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45934.545692013889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45934.545692013889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45934.545692013889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45934.545692013889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45934.545692013889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45934.545692013889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45934.545692013889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45934.545692013889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45934.545692013889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45934.545692013889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45934.545692013889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45934.545692013889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45934.545692013889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45934.545692013889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45934.545692013889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45934.545692013889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45934.545692013889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45934.545692013889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45934.545692013889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45934.545692013889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45934.545692013889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45934.545692013889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45934.545692013889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45934.545692013889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45934.545692013889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45934.545692013889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45934.545692013889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45934.545692013889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45934.545692013889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45934.545692013889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45934.545692013889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45934.545692013889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45934.545692013889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45934.545692013889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45934.545692013889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45934.545692013889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45934.545692013889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45934.545692013889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45934.545692013889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45934.545692013889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45934.545692013889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45934.545692013889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45934.545692013889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45934.545692013889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45934.545692013889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45934.545692013889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45934.545692013889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45934.545692013889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45934.545692013889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45934.545692013889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45934.545692013889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45934.545692013889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45934.545692013889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45934.545692013889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45934.545692013889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45934.545692013889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45934.545692013889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45934.545692013889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45934.545692013889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45934.545692013889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45934.545692013889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45934.545692013889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45934.545692013889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45934.545692013889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45934.545692013889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45934.545692013889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45934.545692013889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45934.545692013889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45934.545692013889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45934.545692013889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45934.545692013889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45934.545692013889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45934.545692013889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45934.545692013889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45934.545692013889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45934.545692013889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45934.545692013889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45934.545692013889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45934.545692013889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45934.545692013889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45934.545692013889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45934.545692013889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45934.545692013889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45934.545692013889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45934.545692013889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45934.545692013889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45934.545692013889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45934.545692013889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45934.545692013889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45934.545692013889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45934.545692013889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45934.545692013889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45934.545692013889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45934.545692013889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45934.545692013889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45934.545692013889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45934.545692013889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45934.545692013889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45934.545692013889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45934.545692013889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45934.545692013889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45934.545692013889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45934.545692013889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45934.545692013889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45934.545692013889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45934.545692013889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45934.545692013889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45934.545692013889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45934.545692013889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45934.545692013889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45934.545692013889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45934.545692013889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45934.545692013889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45934.545692013889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45934.545692013889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45934.545692013889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45934.545692013889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45934.545692013889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45934.545692013889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45934.545692013889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45934.545692013889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45934.545692013889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45934.545692013889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45934.545692013889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45934.545692013889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45934.545692013889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45934.545692013889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45934.545692013889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45934.545692013889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45934.545692013889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45934.545692013889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45934.545692013889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45934.545692013889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45934.545692013889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45934.545692013889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45934.545692013889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45934.545692013889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45934.545692013889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45934.545692013889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45934.545692013889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45934.545692013889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45934.545692013889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45934.545692013889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45934.545692013889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45934.545692013889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45934.545692013889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45934.545692013889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45934.545692013889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45934.545692013889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45934.545692013889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45934.545692013889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45934.545692013889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45934.545692013889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45934.545692013889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45934.545692013889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45934.545692013889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45934.545692013889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45934.545692013889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45934.545692013889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45934.545692013889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45934.545692013889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45934.545692013889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45934.545692013889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45934.545692013889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45934.545692013889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45934.545692013889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45934.545692013889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45934.545692013889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45934.545692013889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45934.545692013889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45934.545692013889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45934.545692013889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45934.545692013889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45934.545692013889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45934.545692013889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45934.545692013889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45934.545692013889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45934.545692013889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45934.545692013889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45934.545692013889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45934.545692013889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45934.545692013889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45934.545692013889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45934.545692013889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45934.545692013889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45934.545692013889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45934.545692013889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45934.545692013889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45934.545692013889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45934.545692013889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45934.545692013889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45934.545692013889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45934.545692013889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45934.545692013889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45934.545692013889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45934.545692013889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45934.545692013889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45934.545692013889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45934.545692013889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45934.545692013889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45934.545692013889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45934.545692013889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45934.545692013889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45934.545692013889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45934.545692013889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45934.545692013889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45934.545692013889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45934.545692013889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45934.545692013889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45934.545692013889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45934.545692013889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45934.545692013889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45934.545692013889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45934.545692013889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45934.545692013889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45934.545692013889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45934.545692013889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45934.545692013889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45934.545692013889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45934.545692013889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45934.545692013889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45934.545692013889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45934.545692013889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45934.545692013889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45934.545692013889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45934.545692013889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45934.545692013889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45934.545692013889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45934.545692013889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45934.545692013889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45934.545692013889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45934.545692013889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45934.545692013889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45934.545692013889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45934.545692013889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45934.545692013889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45934.545692013889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45934.545692013889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45934.545692013889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45934.545692013889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45934.545692013889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45934.545692013889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45934.545692013889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45934.545692013889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45934.545692013889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45934.545692013889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45934.545692013889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45934.545692013889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45934.545692013889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45934.545692013889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45934.545692013889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45934.545692013889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45934.545692013889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45934.545692013889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45934.545692013889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45934.545692013889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45934.545692013889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45934.545692013889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45934.545692013889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45934.545692013889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45934.545692013889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45934.545692013889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45934.545692013889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45934.545692013889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45934.545692013889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45934.545692013889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45934.545692013889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45934.545692013889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45934.545692013889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45934.545692013889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45934.545692013889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45934.545692013889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45934.545692013889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45934.545692013889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45934.545692013889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45934.545692013889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45934.545692013889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45934.545692013889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45934.545692013889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45934.545692013889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45934.545692013889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45934.545692013889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45934.545692013889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45934.545692013889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45934.545692013889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45934.545692013889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45934.545692013889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45934.545692013889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45934.545692013889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45934.545692013889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45934.545692013889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45934.545692013889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45934.545692013889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45934.545692013889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45934.545692013889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45934.545692013889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45934.545692013889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45934.545692013889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45934.545692013889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45934.545692013889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45934.545692013889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45934.545692013889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45934.545692013889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45934.545692013889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45934.545692013889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45934.545692013889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45934.545692013889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45934.545692013889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45934.545692013889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45934.545692013889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45934.545692013889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45934.545692013889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45934.545692013889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45934.545692013889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45934.545692013889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45934.545692013889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45934.545692013889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45934.545692013889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45934.545692013889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45934.545692013889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45934.545692013889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45934.545692013889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45934.545692013889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45934.545692013889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45934.545692013889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45934.545692013889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45934.545692013889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45934.545692013889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45934.545692013889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45934.545692013889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45934.545692013889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45934.545692013889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45934.545692013889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45934.545692013889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45934.545692013889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45934.545692013889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45934.545692013889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45934.545692013889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45934.545692013889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45934.545692013889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45934.545692013889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45934.545692013889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45934.545692013889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45934.545692013889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45934.545692013889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45934.545692013889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45934.545692013889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45934.545692013889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45934.545692013889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45934.545692013889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45934.545692013889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45934.545692013889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45934.545692013889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45934.545692013889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45934.545692013889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45934.545692013889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45934.545692013889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45934.545692013889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45934.545692013889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45934.545692013889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45934.545692013889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45934.545692013889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45934.545692013889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45934.545692013889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45934.545692013889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45934.545692013889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45934.545692013889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45934.545692013889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45934.545692013889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45934.545692013889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45934.545692013889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45934.545692013889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45934.545692013889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45934.545692013889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45934.545692013889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45934.545692013889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45934.545692013889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45934.545692013889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45934.545692013889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45934.545692013889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45934.545692013889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45934.545692013889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45934.545692013889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45934.545692013889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45934.545692013889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45934.545692013889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45934.545692013889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45934.545692013889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45934.545692013889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45934.545692013889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45934.545692013889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45934.545692013889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45934.545692013889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45934.545692013889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45934.545692013889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45934.545692013889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45934.545692013889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45934.545692013889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45934.545692013889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45934.545692013889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45934.545692013889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45934.545692013889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45934.545692013889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45934.545692013889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45934.545692013889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45934.545692013889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45934.545692013889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45934.545692013889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45934.545692013889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45934.545692013889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45934.545692013889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45934.545692013889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45934.545692013889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45934.545692013889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45934.545692013889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45934.545692013889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45934.545692013889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45934.545692013889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45934.545692013889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45934.545692013889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45934.545692013889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45934.545692013889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45934.545692013889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45934.545692013889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45934.545692013889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45934.545692013889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45934.545692013889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45934.545692013889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45934.545692013889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45934.545692013889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45934.545692013889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45934.545692013889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45934.545692013889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45934.545692013889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45934.545692013889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45934.545692013889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45934.545692013889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45934.545692013889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45934.545692013889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45934.545692013889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45934.545692013889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45934.545692013889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45934.545692013889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45934.545692013889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45934.545692013889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45934.545692013889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45934.545692013889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45934.545692013889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45934.545692013889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45934.545692013889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45934.545692013889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45934.545692013889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45934.545692013889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45934.545692013889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45934.545692013889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45934.545692013889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45934.545692013889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45934.545692013889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45934.545692013889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45934.545692013889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45934.545692013889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45934.545692013889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45934.545692013889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45934.545692013889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45934.545692013889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45934.545692013889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45934.545692013889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45934.545692013889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45934.545692013889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45934.545692013889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45934.545692013889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45934.545692013889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45934.545692013889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45934.545692013889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45934.545692013889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45934.545692013889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45934.545692013889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45934.545692013889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45934.545692013889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45934.545692013889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45934.545692013889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45934.545692013889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45934.545692013889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45934.545692013889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45934.545692013889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45934.545692013889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45934.545692013889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45934.545692013889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45934.545692013889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45934.545692013889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45934.545692013889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45934.545692013889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45934.545692013889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45934.545692013889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45934.545692013889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45934.545692013889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45934.545692013889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45934.545692013889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45934.545692013889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45934.545692013889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45934.545692013889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45934.545692013889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45934.545692013889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45934.545692013889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45934.545692013889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45934.545692013889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45934.545692013889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45934.545692013889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45934.545692013889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45934.545692013889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45934.545692013889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45934.545692013889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45934.545692013889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45934.545692013889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45934.545692013889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45934.545692013889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45934.545692013889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45934.545692013889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45934.545692013889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45934.545692013889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45934.545692013889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45934.545692013889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45934.545692013889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45934.545692013889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45934.545692013889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45934.545692013889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45934.545692013889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45934.545692013889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45934.545692013889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45934.545692013889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45934.545692013889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45934.545692013889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45934.545692013889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45934.545692013889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45934.545692013889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45934.545692013889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45934.545692013889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45934.545692013889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45934.545692013889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45934.545692013889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45934.545692013889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45934.545692013889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45934.545692013889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45934.545692013889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45934.545692013889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45934.545692013889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45934.545692013889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45934.545692013889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45934.545692013889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45934.545692013889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45934.545692013889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45934.545692013889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45934.545692013889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45934.545692013889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45934.545692013889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45934.545692013889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45934.545692013889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45934.545692013889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45934.545692013889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45934.545692013889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45934.545692013889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45934.545692013889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45934.545692013889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45934.545692013889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45934.545692013889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45934.545692013889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45934.545692013889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45934.545692013889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45934.545692013889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45934.545692013889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45934.545692013889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45934.545692013889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45934.545692013889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45934.545692013889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45934.545692013889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45934.545692013889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45934.545692013889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45934.545692013889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45934.545692013889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45934.545692013889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45934.545692013889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45934.545692013889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45934.545692013889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45934.545692013889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45934.545692013889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45934.545692013889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45934.545692013889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45934.545692013889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45934.545692013889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45934.545692013889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45934.545692013889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45934.545692013889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45934.545692013889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45934.545692013889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45934.545692013889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45934.545692013889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45934.545692013889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45934.545692013889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45934.545692013889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45934.545692013889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45934.545692013889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45934.545692013889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45934.545692013889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45934.545692013889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45934.545692013889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45934.545692013889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45934.545692013889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45934.545692013889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45934.545692013889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45934.545692013889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45934.545692013889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45934.545692013889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45934.545692013889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45934.545692013889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45934.545692013889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45934.545692013889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45934.545692013889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45934.545692013889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45934.545692013889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45934.545692013889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45934.545692013889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45934.545692013889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45934.545692013889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45934.545692013889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45934.545692013889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45934.545692013889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45934.545692013889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45934.545692013889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45934.545692013889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45934.545692013889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45934.545692013889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45934.545692013889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45934.545692013889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45934.545692013889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45934.545692013889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45934.545692013889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45934.545692013889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45934.545692013889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45934.545692013889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45934.545692013889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45934.545692013889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45934.545692013889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45934.545692013889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45934.545692013889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45934.545692013889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45934.545692013889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45934.545692013889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45934.545692013889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45934.545692013889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45934.545692013889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45934.545692013889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45934.545692013889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45934.545692013889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45934.545692013889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45934.545692013889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45934.545692013889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45934.545692013889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45934.545692013889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45934.545692013889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45934.545692013889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45934.545692013889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45934.545692013889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45934.545692013889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45934.545692013889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45934.545692013889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45934.545692013889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45934.545692013889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45934.545692013889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45934.545692013889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45934.545692013889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45934.545692013889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45934.545692013889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45934.545692013889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45934.545692013889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45934.545692013889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45934.545692013889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45934.545692013889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45934.545692013889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45934.545692013889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45934.545692013889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45934.545692013889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45934.545692013889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45934.545692013889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45934.545692013889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45934.545692013889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45934.545692013889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45934.545692013889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45934.545692013889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45934.545692013889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45934.545692013889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45934.545692013889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45934.545692013889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45934.545692013889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45934.545692013889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45934.545692013889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45934.545692013889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45934.545692013889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45934.545692013889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45934.545692013889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45934.545692013889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45934.545692013889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45934.545692013889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45934.545692013889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45934.545692013889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45934.545692013889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45934.545692013889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45934.545692013889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45934.545692013889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45934.545692013889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45934.545692013889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45934.545692013889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45934.545692013889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45934.545692013889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45934.545692013889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45934.545692013889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45934.545692013889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45934.545692013889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45934.545692013889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45934.545692013889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45934.545692013889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45934.545692013889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45934.545692013889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45934.545692013889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45934.545692013889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45934.545692013889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45934.545692013889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45934.545692013889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45934.545692013889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45934.545692013889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45934.545692013889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45934.545692013889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45934.545692013889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45934.545692013889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45934.545692013889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45934.545692013889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45934.545692013889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45934.545692013889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45934.545692013889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45934.545692013889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45934.545692013889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45934.545692013889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45934.545692013889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45934.545692013889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45934.545692013889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45934.545692013889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45934.545692013889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45934.545692013889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45934.545692013889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45934.545692013889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45934.545692013889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45934.545692013889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45934.545692013889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45934.545692013889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45934.545692013889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45934.545692013889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45934.545692013889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45934.545692013889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45934.545692013889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45934.545692013889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45934.545692013889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45934.545692013889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45934.545692013889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45934.545692013889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45934.545692013889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45934.545692013889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45934.545692013889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45934.545692013889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45934.545692013889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45934.545692013889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45934.545692013889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45934.545692013889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45934.545692013889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45934.545692013889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45934.545692013889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45934.545692013889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45934.545692013889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45934.545692013889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45934.545692013889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45934.545692013889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45934.545692013889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45934.545692013889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45934.545692013889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45934.545692013889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45934.545692013889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45934.545692013889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45934.545692013889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45934.545692013889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45934.545692013889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45934.545692013889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45934.545692013889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45934.545692013889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45934.545692013889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45934.545692013889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45934.545692013889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45934.545692013889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45934.545692013889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45934.545692013889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45934.545692013889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45934.545692013889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45934.545692013889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45934.545692013889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45934.545692013889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45934.545692013889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45934.545692013889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45934.545692013889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45934.545692013889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45934.545692013889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45934.545692013889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45934.545692013889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45934.545692013889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45934.545692013889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45934.545692013889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45934.545692013889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45934.545692013889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45934.545692013889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45934.545692013889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45934.545692013889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45934.545692013889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45934.545692013889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45934.545692013889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45934.545692013889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45934.545692013889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45934.545692013889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45934.545692013889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45934.545692013889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45934.545692013889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45934.545692013889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45934.545692013889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45934.545692013889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45934.545692013889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45934.545692013889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45934.545692013889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45934.545692013889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45934.545692013889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45934.545692013889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45934.545692013889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45934.545692013889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45934.545692013889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45934.545692013889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45934.545692013889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45934.545692013889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45934.545692013889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45934.545692013889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45934.545692013889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45934.545692013889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45934.545692013889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45934.545692013889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45934.545692013889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45934.545692013889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45934.545692013889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45934.545692013889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45934.545692013889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45934.545692013889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45934.545692013889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45934.545692013889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45934.545692013889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45934.545692013889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45934.545692013889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45934.545692013889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45934.545692013889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45934.545692013889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45934.545692013889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45934.545692013889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45934.545692013889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45934.545692013889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45934.545692013889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45934.545692013889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45934.545692013889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45934.545692013889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45934.545692013889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45934.545692013889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45934.545692013889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45934.545692013889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45934.545692013889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45934.545692013889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45934.545692013889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45934.545692013889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45934.545692013889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45934.545692013889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45934.545692013889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45934.545692013889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45934.545692013889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45934.545692013889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45934.545692013889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45934.545692013889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45934.545692013889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45934.545692013889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45934.545692013889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45934.545692013889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45934.545692013889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45934.545692013889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45934.545692013889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45934.545692013889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45934.545692013889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45934.545692013889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45934.545692013889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45934.545692013889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45934.545692013889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45934.545692013889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45934.545692013889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45934.545692013889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45934.545692013889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45934.545692013889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45934.545692013889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45934.545692013889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45934.545692013889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45934.545692013889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45934.545692013889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45934.545692013889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45934.545692013889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45934.545692013889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45934.545692013889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45934.545692013889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45934.545692013889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45934.545692013889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45934.545692013889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45934.545692013889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45934.545692013889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45934.545692013889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45934.545692013889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45934.545692013889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45934.545692013889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45934.545692013889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45934.545692013889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45934.545692013889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45934.545692013889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45934.545692013889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45934.545692013889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45934.545692013889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45934.545692013889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45934.545692013889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45934.545692013889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45934.545692013889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45934.545692013889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45934.545692013889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45934.545692013889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45934.545692013889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45934.545692013889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45934.545692013889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45934.545692013889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45934.545692013889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45934.545692013889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45934.545692013889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45934.545692013889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45934.545692013889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45934.545692013889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45934.545692013889</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231.0649744212933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3.655414236112847</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1</v>
      </c>
      <c r="D4" s="107" t="s">
        <v>39060</v>
      </c>
      <c r="E4" s="112" t="s">
        <v>38964</v>
      </c>
      <c r="F4" s="113">
        <v>45934.478819444441</v>
      </c>
      <c r="G4" s="114">
        <f ca="1">IFERROR(NOW()-F4,"")</f>
        <v>6.6872569448605645E-2</v>
      </c>
      <c r="H4" s="113">
        <v>45934.468472222223</v>
      </c>
      <c r="I4" s="110" t="str">
        <f>IFERROR(VLOOKUP(D4,DB!A:F,6,0),"")</f>
        <v>SCECO</v>
      </c>
      <c r="J4" s="110" t="str">
        <f>IFERROR(VLOOKUP(D4,DB!A:G,7,0),"")</f>
        <v>Dead+Dead</v>
      </c>
      <c r="K4" s="115" t="s">
        <v>39061</v>
      </c>
      <c r="L4" s="107" t="str">
        <f>IFERROR(VLOOKUP(D4,DB!A:I,9,0),"")</f>
        <v>Latis</v>
      </c>
    </row>
    <row r="5" spans="1:16" ht="15" customHeight="1">
      <c r="A5" s="110"/>
      <c r="B5" s="110" t="str">
        <f>IFERROR(VLOOKUP(D5,DB!A:K,11,0),"")</f>
        <v/>
      </c>
      <c r="C5" s="111"/>
      <c r="D5" s="107"/>
      <c r="E5" s="112"/>
      <c r="F5" s="113"/>
      <c r="G5" s="114">
        <f ca="1">IFERROR(NOW()-F5,"")</f>
        <v>45934.545692013889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45934.545692013889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45934.545692013889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45934.545692013889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45934.545692013889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45934.545692013889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45934.545692013889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45934.545692013889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45934.545692013889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45934.545692013889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45934.545692013889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45934.545692013889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45934.545692013889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45934.545692013889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45934.545692013889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45934.545692013889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45934.545692013889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45934.545692013889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45934.545692013889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45934.545692013889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45934.545692013889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45934.545692013889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45934.545692013889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45934.545692013889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45934.545692013889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45934.545692013889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45934.545692013889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45934.545692013889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45934.545692013889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45934.545692013889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45934.545692013889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45934.545692013889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45934.545692013889</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42.713631828701182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8.3568146990728565</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2</v>
      </c>
      <c r="D4" s="37" t="s">
        <v>38437</v>
      </c>
      <c r="E4" s="37" t="s">
        <v>38964</v>
      </c>
      <c r="F4" s="38">
        <v>45934.49077546296</v>
      </c>
      <c r="G4" s="39">
        <f ca="1">IFERROR(NOW()-F4,"-")</f>
        <v>5.4916550929192454E-2</v>
      </c>
      <c r="H4" s="38">
        <v>45934.483136574076</v>
      </c>
      <c r="I4" s="37" t="str">
        <f>IFERROR(VLOOKUP(D4,DB!A:F,6,0),"")</f>
        <v>SCECO</v>
      </c>
      <c r="J4" s="37" t="str">
        <f>IFERROR(VLOOKUP(D4,DB!A:G,7,0),"")</f>
        <v>Good</v>
      </c>
      <c r="K4" s="37" t="s">
        <v>39067</v>
      </c>
      <c r="L4" s="37" t="str">
        <f>IFERROR(VLOOKUP(D4,DB!A:I,9,0),"")</f>
        <v>Latis</v>
      </c>
      <c r="M4" s="136"/>
    </row>
    <row r="5" spans="1:13" ht="15">
      <c r="A5" s="37" t="s">
        <v>39068</v>
      </c>
      <c r="B5" s="37" t="str">
        <f>IFERROR(VLOOKUP(D5,DB!A:K,11,0),"")</f>
        <v>R5</v>
      </c>
      <c r="C5" s="37">
        <v>1</v>
      </c>
      <c r="D5" s="37" t="s">
        <v>38228</v>
      </c>
      <c r="E5" s="37" t="s">
        <v>38964</v>
      </c>
      <c r="F5" s="38">
        <v>45934.502627314818</v>
      </c>
      <c r="G5" s="39">
        <f ca="1">IFERROR(NOW()-F5,"-")</f>
        <v>4.3064699071692303E-2</v>
      </c>
      <c r="H5" s="38">
        <v>45934.496377314812</v>
      </c>
      <c r="I5" s="37" t="str">
        <f>IFERROR(VLOOKUP(D5,DB!A:F,6,0),"")</f>
        <v>SCECO</v>
      </c>
      <c r="J5" s="37" t="str">
        <f>IFERROR(VLOOKUP(D5,DB!A:G,7,0),"")</f>
        <v>Haj Removal</v>
      </c>
      <c r="K5" s="37" t="s">
        <v>39069</v>
      </c>
      <c r="L5" s="37" t="str">
        <f>IFERROR(VLOOKUP(D5,DB!A:I,9,0),"")</f>
        <v>Latis</v>
      </c>
      <c r="M5" s="136"/>
    </row>
    <row r="6" spans="1:13" ht="15">
      <c r="A6" s="37" t="s">
        <v>39070</v>
      </c>
      <c r="B6" s="37" t="str">
        <f>IFERROR(VLOOKUP(D6,DB!A:K,11,0),"")</f>
        <v>R5</v>
      </c>
      <c r="C6" s="37">
        <v>1</v>
      </c>
      <c r="D6" s="37" t="s">
        <v>38461</v>
      </c>
      <c r="E6" s="37" t="s">
        <v>39043</v>
      </c>
      <c r="F6" s="38">
        <v>45934.528437499997</v>
      </c>
      <c r="G6" s="39">
        <f ca="1">IFERROR(NOW()-F6,"-")</f>
        <v>1.72545138921123E-2</v>
      </c>
      <c r="H6" s="38">
        <v>45934.522187499999</v>
      </c>
      <c r="I6" s="37" t="str">
        <f>IFERROR(VLOOKUP(D6,DB!A:F,6,0),"")</f>
        <v>SCECO</v>
      </c>
      <c r="J6" s="37" t="str">
        <f>IFERROR(VLOOKUP(D6,DB!A:G,7,0),"")</f>
        <v>Good</v>
      </c>
      <c r="K6" s="37" t="s">
        <v>39069</v>
      </c>
      <c r="L6" s="37" t="str">
        <f>IFERROR(VLOOKUP(D6,DB!A:I,9,0),"")</f>
        <v>Latis</v>
      </c>
      <c r="M6" s="136"/>
    </row>
    <row r="7" spans="1:13" ht="15">
      <c r="A7" s="37"/>
      <c r="B7" s="37" t="str">
        <f>IFERROR(VLOOKUP(D7,DB!A:K,11,0),"")</f>
        <v/>
      </c>
      <c r="C7" s="37"/>
      <c r="D7" s="37"/>
      <c r="E7" s="37"/>
      <c r="F7" s="38"/>
      <c r="G7" s="39">
        <f ca="1">IFERROR(NOW()-F7,"-")</f>
        <v>45934.545692013889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45934.545692013889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45934.545692013889</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45934.545692013889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45934.545692013889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45934.545692013889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45934.545692013889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45934.545692013889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45934.545692013889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45934.545692013889</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45934.545692013889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45934.545692013889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45934.545692013889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45934.545692013889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45934.545692013889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45934.545692013889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45934.545692013889</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45934.545692013889</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45934.545692013889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45934.545692013889</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45934.545692013889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45934.545692013889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45934.545692013889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45934.545692013889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45934.545692013889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45934.545692013889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45934.545692013889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45934.545692013889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45934.545692013889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45934.545692013889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45934.545692013889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45934.545692013889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45934.545692013889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45934.545692013889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45934.545692013889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45934.545692013889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45934.545692013889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45934.545692013889</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45934.545692013889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45934.545692013889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45934.545692013889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45934.545692013889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45934.545692013889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45934.545692013889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45934.545692013889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45934.545692013889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45934.545692013889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45934.545692013889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45934.545692013889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45934.545692013889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45934.545692013889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45934.545692013889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45934.545692013889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45934.545692013889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45934.545692013889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45934.545692013889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45934.545692013889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45934.545692013889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45934.545692013889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45934.545692013889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45934.545692013889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45934.545692013889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45934.545692013889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45934.545692013889</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45934.545692013889</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45934.545692013889</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45934.545692013889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45934.545692013889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45934.545692013889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45934.545692013889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45934.545692013889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45934.545692013889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45934.545692013889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45934.545692013889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45934.545692013889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45934.545692013889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45934.545692013889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45934.545692013889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45934.545692013889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45934.545692013889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45934.545692013889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45934.545692013889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45934.545692013889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45934.545692013889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45934.545692013889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45934.545692013889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45934.545692013889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45934.545692013889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45934.545692013889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45934.545692013889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45934.545692013889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45934.545692013889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45934.545692013889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45934.545692013889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45934.545692013889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45934.545692013889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45934.545692013889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45934.545692013889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45934.545692013889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45934.545692013889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45934.545692013889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45934.545692013889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45934.545692013889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45934.545692013889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45934.545692013889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45934.545692013889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45934.545692013889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45934.545692013889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45934.545692013889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45934.545692013889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45934.545692013889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45934.545692013889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45934.545692013889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45934.545692013889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45934.545692013889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45934.545692013889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45934.545692013889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45934.545692013889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45934.545692013889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45934.545692013889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45934.545692013889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45934.545692013889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45934.545692013889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45934.545692013889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45934.545692013889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45934.545692013889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45934.545692013889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45934.545692013889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45934.545692013889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45934.545692013889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45934.545692013889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45934.545692013889</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45934.545692013889</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45934.545692013889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45934.545692013889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45934.545692013889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45934.545692013889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45934.545692013889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45934.545692013889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45934.545692013889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45934.545692013889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45934.545692013889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45934.545692013889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45934.545692013889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45934.545692013889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45934.545692013889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45934.545692013889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45934.545692013889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45934.545692013889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45934.545692013889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45934.545692013889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45934.545692013889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45934.545692013889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45934.545692013889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45934.545692013889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45934.545692013889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45934.545692013889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45934.545692013889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45934.545692013889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45934.545692013889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45934.545692013889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45934.545692013889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45934.545692013889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45934.545692013889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45934.545692013889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45934.545692013889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45934.545692013889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45934.545692013889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45934.545692013889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45934.545692013889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45934.545692013889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45934.545692013889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45934.545692013889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45934.545692013889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45934.545692013889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45934.545692013889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45934.545692013889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45934.545692013889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45934.545692013889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45934.545692013889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45934.545692013889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45934.545692013889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45934.545692013889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45934.545692013889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45934.545692013889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45934.545692013889</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45934.545692013889</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0.66471979166817619</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7.772844791667012</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1.7270461805528612</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0.84036793981795199</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9">
        <f ca="1">IFERROR(NOW()-F6,"-")</f>
        <v>45934.545692013889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45934.545692013889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45934.545692013889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45934.545692013889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45934.545692013889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45934.545692013889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45934.545692013889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45934.545692013889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45934.545692013889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45934.545692013889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45934.545692013889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45934.545692013889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45934.545692013889</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45934.545692013889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45934.545692013889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45934.545692013889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45934.545692013889</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45934.545692013889</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45934.545692013889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45934.545692013889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45934.545692013889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45934.545692013889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45934.545692013889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45934.545692013889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45934.545692013889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45934.545692013889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45934.545692013889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45934.545692013889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45934.545692013889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45934.545692013889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45934.545692013889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45934.545692013889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45934.545692013889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45934.545692013889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45934.545692013889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45934.545692013889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45934.545692013889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45934.545692013889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45934.545692013889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45934.545692013889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45934.545692013889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45934.545692013889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45934.545692013889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45934.545692013889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45934.545692013889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45934.545692013889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45934.545692013889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45934.545692013889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45934.545692013889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45934.545692013889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45934.545692013889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45934.545692013889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45934.545692013889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45934.545692013889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45934.545692013889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45934.545692013889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45934.545692013889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45934.545692013889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45934.545692013889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45934.545692013889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45934.545692013889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45934.545692013889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45934.545692013889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45934.545692013889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45934.545692013889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45934.545692013889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45934.545692013889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45934.545692013889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45934.545692013889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45934.545692013889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45934.545692013889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45934.545692013889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45934.545692013889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45934.545692013889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45934.545692013889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45934.545692013889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45934.545692013889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45934.545692013889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45934.545692013889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45934.545692013889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45934.545692013889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45934.545692013889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45934.545692013889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45934.545692013889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45934.545692013889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45934.545692013889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45934.545692013889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45934.545692013889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45934.545692013889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45934.545692013889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45934.545692013889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45934.545692013889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45934.545692013889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45934.545692013889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45934.545692013889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45934.545692013889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45934.545692013889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45934.545692013889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45934.545692013889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45934.545692013889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45934.545692013889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45934.545692013889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45934.545692013889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45934.545692013889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45934.545692013889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45934.545692013889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45934.545692013889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45934.545692013889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45934.545692013889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45934.545692013889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45934.545692013889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45934.545692013889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45934.545692013889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45934.545692013889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45934.545692013889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45934.545692013889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45934.545692013889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45934.545692013889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45934.545692013889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45934.545692013889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45934.545692013889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45934.545692013889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45934.545692013889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45934.545692013889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45934.545692013889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45934.545692013889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45934.545692013889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45934.545692013889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45934.545692013889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45934.545692013889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45934.545692013889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45934.545692013889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45934.545692013889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45934.545692013889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45934.545692013889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45934.545692013889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45934.545692013889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45934.545692013889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45934.545692013889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45934.545692013889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45934.545692013889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45934.545692013889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45934.545692013889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45934.545692013889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45934.545692013889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45934.545692013889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45934.545692013889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45934.545692013889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45934.545692013889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45934.545692013889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45934.545692013889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45934.545692013889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45934.545692013889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45934.545692013889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45934.545692013889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45934.545692013889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45934.545692013889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45934.545692013889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45934.545692013889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45934.545692013889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45934.545692013889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45934.545692013889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45934.545692013889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45934.545692013889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45934.545692013889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45934.545692013889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45934.545692013889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45934.545692013889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45934.545692013889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45934.545692013889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45934.545692013889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45934.545692013889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45934.545692013889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45934.545692013889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45934.545692013889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45934.545692013889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45934.545692013889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45934.545692013889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45934.545692013889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45934.545692013889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45934.545692013889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45934.545692013889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45934.545692013889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45934.545692013889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45934.545692013889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45934.545692013889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45934.545692013889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45934.545692013889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45934.545692013889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45934.545692013889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45934.545692013889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45934.545692013889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45934.545692013889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45934.545692013889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45934.545692013889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45934.545692013889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45934.545692013889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45934.545692013889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45934.545692013889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45934.545692013889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45934.545692013889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45934.545692013889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45934.545692013889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45934.545692013889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45934.545692013889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45934.545692013889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45934.545692013889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45934.545692013889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45934.545692013889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45934.545692013889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45934.545692013889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45934.545692013889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45934.545692013889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45934.545692013889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45934.545692013889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45934.545692013889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45934.545692013889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45934.545692013889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45934.545692013889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45934.545692013889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45934.545692013889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45934.545692013889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45934.545692013889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45934.545692013889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45934.545692013889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45934.545692013889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45934.545692013889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45934.545692013889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45934.545692013889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45934.545692013889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45934.545692013889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45934.545692013889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45934.545692013889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45934.545692013889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45934.545692013889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45934.545692013889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45934.545692013889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45934.545692013889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45934.545692013889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45934.545692013889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45934.545692013889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45934.545692013889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45934.545692013889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45934.545692013889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45934.545692013889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45934.545692013889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45934.545692013889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45934.545692013889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45934.545692013889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45934.545692013889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45934.545692013889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45934.545692013889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45934.545692013889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45934.545692013889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45934.545692013889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45934.545692013889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45934.545692013889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45934.545692013889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45934.545692013889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45934.545692013889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45934.545692013889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45934.545692013889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45934.545692013889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45934.545692013889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45934.545692013889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45934.545692013889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45934.545692013889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45934.545692013889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45934.545692013889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45934.545692013889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45934.545692013889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45934.545692013889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45934.545692013889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45934.545692013889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45934.545692013889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45934.545692013889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45934.545692013889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45934.545692013889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45934.545692013889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45934.545692013889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45934.545692013889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45934.545692013889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45934.545692013889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45934.545692013889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45934.545692013889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45934.545692013889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45934.545692013889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45934.545692013889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45934.545692013889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45934.545692013889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45934.545692013889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45934.545692013889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45934.545692013889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45934.545692013889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45934.545692013889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45934.545692013889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45934.545692013889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45934.545692013889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45934.545692013889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45934.545692013889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45934.545692013889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45934.545692013889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45934.545692013889</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2025-10-04T10:06:22Z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