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56" documentId="13_ncr:1_{F6CB121F-512D-4AA6-A0C1-0FB36C537598}" xr6:coauthVersionLast="47" xr6:coauthVersionMax="47" xr10:uidLastSave="{403B3EED-9B2B-47B3-A206-C476214DC4A5}"/>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4" l="1"/>
  <c r="G18" i="4"/>
  <c r="G1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I17" i="4"/>
  <c r="J17" i="4"/>
  <c r="L17" i="4"/>
  <c r="B18" i="4"/>
  <c r="I18" i="4"/>
  <c r="J18" i="4"/>
  <c r="L18" i="4"/>
  <c r="B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<sst xmlns="http://schemas.openxmlformats.org/spreadsheetml/2006/main" count="178600" uniqueCount="39083">
  <si>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</si>
  <si>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</si>
  <si>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</si>
  <si>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</si>
  <si>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</si>
  <si>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</si>
  <si>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</si>
  <si>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</si>
  <si>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</si>
  <si>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</si>
  <si>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</si>
  <si>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</si>
  <si>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</si>
  <si>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</si>
  <si>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</si>
  <si>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</si>
  <si>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</si>
  <si>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</si>
  <si>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</si>
  <si>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</si>
  <si>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</si>
  <si>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</si>
  <si>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</si>
  <si>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</si>
  <si>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</si>
  <si>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</si>
  <si>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</si>
  <si>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</si>
  <si>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</si>
  <si>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</si>
  <si>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</si>
  <si>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</si>
  <si>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</si>
  <si>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</si>
  <si>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</si>
  <si>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</si>
  <si>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</si>
  <si>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</si>
  <si>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</si>
  <si>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</si>
  <si>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</si>
  <si>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</si>
  <si>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</si>
  <si>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</si>
  <si>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</si>
  <si>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</si>
  <si>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</si>
  <si>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</si>
  <si>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</si>
  <si>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</si>
  <si>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</si>
  <si>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</si>
  <si>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</si>
  <si>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</si>
  <si>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</si>
  <si>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</si>
  <si>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</si>
  <si>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</si>
  <si>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</si>
  <si>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</si>
  <si>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</si>
  <si>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</si>
  <si>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</si>
  <si>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</si>
  <si>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</si>
  <si>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</si>
  <si>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</si>
  <si>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</si>
  <si>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</si>
  <si>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</si>
  <si>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</si>
  <si>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</si>
  <si>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</si>
  <si>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</si>
  <si>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</si>
  <si>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</si>
  <si>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</si>
  <si>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</si>
  <si>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</si>
  <si>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</si>
  <si>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</si>
  <si>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</si>
  <si>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</si>
  <si>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</si>
  <si>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</si>
  <si>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</si>
  <si>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</si>
  <si>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</si>
  <si>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</si>
  <si>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</si>
  <si>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</si>
  <si>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</si>
  <si>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</si>
  <si>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</si>
  <si>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</si>
  <si>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</si>
  <si>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</si>
  <si>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</si>
  <si>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</si>
  <si>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</si>
  <si>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</si>
  <si>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</si>
  <si>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</si>
  <si>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</si>
  <si>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</si>
  <si>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</si>
  <si>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</si>
  <si>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</si>
  <si>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</si>
  <si>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</si>
  <si>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</si>
  <si>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</si>
  <si>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</si>
  <si>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</si>
  <si>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</si>
  <si>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</si>
  <si>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</si>
  <si>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</si>
  <si>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</si>
  <si>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</si>
  <si>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</si>
  <si>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</si>
  <si>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</si>
  <si>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</si>
  <si>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</si>
  <si>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</si>
  <si>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</si>
  <si>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</si>
  <si>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</si>
  <si>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</si>
  <si>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</si>
  <si>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</si>
  <si>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</si>
  <si>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</si>
  <si>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</si>
  <si>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</si>
  <si>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</si>
  <si>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</si>
  <si>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</si>
  <si>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</si>
  <si>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</si>
  <si>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</si>
  <si>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</si>
  <si>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</si>
  <si>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</si>
  <si>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</si>
  <si>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</si>
  <si>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</si>
  <si>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</si>
  <si>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</si>
  <si>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</si>
  <si>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</si>
  <si>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</si>
  <si>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</si>
  <si>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</si>
  <si>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</si>
  <si>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</si>
  <si>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</si>
  <si>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</si>
  <si>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</si>
  <si>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</si>
  <si>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</si>
  <si>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</si>
  <si>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</si>
  <si>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</si>
  <si>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</si>
  <si>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</si>
  <si>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</si>
  <si>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</si>
  <si>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</si>
  <si>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</si>
  <si>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</si>
  <si>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</si>
  <si>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</si>
  <si>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</si>
  <si>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</si>
  <si>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</si>
  <si>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</si>
  <si>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</si>
  <si>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</si>
  <si>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</si>
  <si>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</si>
  <si>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</si>
  <si>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</si>
  <si>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</si>
  <si>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</si>
  <si>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</si>
  <si>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</si>
  <si>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</si>
  <si>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</si>
  <si>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</si>
  <si>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</si>
  <si>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</si>
  <si>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</si>
  <si>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</si>
  <si>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</si>
  <si>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</si>
  <si>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</si>
  <si>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</si>
  <si>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</si>
  <si>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</si>
  <si>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</si>
  <si>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</si>
  <si>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</si>
  <si>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</si>
  <si>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</si>
  <si>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</si>
  <si>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</si>
  <si>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</si>
  <si>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</si>
  <si>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</si>
  <si>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</si>
  <si>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</si>
  <si>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</si>
  <si>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</si>
  <si>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</si>
  <si>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</si>
  <si>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</si>
  <si>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</si>
  <si>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</si>
  <si>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</si>
  <si>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</si>
  <si>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</si>
  <si>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</si>
  <si>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</si>
  <si>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</si>
  <si>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</si>
  <si>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</si>
  <si>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</si>
  <si>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</si>
  <si>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</si>
  <si>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</si>
  <si>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</si>
  <si>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</si>
  <si>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</si>
  <si>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</si>
  <si>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</si>
  <si>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</si>
  <si>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</si>
  <si>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</si>
  <si>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</si>
  <si>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</si>
  <si>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</si>
  <si>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</si>
  <si>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</si>
  <si>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</si>
  <si>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</si>
  <si>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</si>
  <si>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</si>
  <si>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</si>
  <si>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</si>
  <si>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</si>
  <si>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</si>
  <si>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</si>
  <si>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</si>
  <si>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</si>
  <si>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</si>
  <si>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</si>
  <si>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</si>
  <si>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</si>
  <si>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</si>
  <si>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</si>
  <si>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</si>
  <si>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</si>
  <si>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</si>
  <si>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</si>
  <si>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</si>
  <si>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</si>
  <si>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</si>
  <si>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</si>
  <si>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</si>
  <si>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</si>
  <si>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</si>
  <si>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</si>
  <si>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</si>
  <si>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</si>
  <si>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</si>
  <si>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</si>
  <si>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</si>
  <si>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</si>
  <si>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</si>
  <si>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</si>
  <si>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</si>
  <si>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</si>
  <si>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</si>
  <si>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</si>
  <si>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</si>
  <si>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</si>
  <si>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</si>
  <si>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</si>
  <si>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</si>
  <si>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</si>
  <si>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</si>
  <si>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</si>
  <si>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</si>
  <si>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</si>
  <si>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</si>
  <si>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</si>
  <si>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</si>
  <si>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</si>
  <si>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</si>
  <si>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</si>
  <si>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</si>
  <si>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</si>
  <si>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</si>
  <si>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</si>
  <si>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</si>
  <si>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</si>
  <si>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</si>
  <si>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</si>
  <si>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</si>
  <si>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</si>
  <si>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</si>
  <si>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</si>
  <si>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</si>
  <si>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</si>
  <si>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</si>
  <si>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</si>
  <si>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</si>
  <si>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</si>
  <si>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</si>
  <si>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</si>
  <si>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</si>
  <si>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</si>
  <si>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</si>
  <si>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</si>
  <si>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</si>
  <si>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</si>
  <si>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</si>
  <si>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</si>
  <si>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</si>
  <si>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</si>
  <si>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</si>
  <si>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</si>
  <si>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</si>
  <si>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</si>
  <si>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</si>
  <si>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</si>
  <si>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</si>
  <si>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</si>
  <si>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</si>
  <si>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</si>
  <si>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</si>
  <si>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</si>
  <si>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</si>
  <si>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</si>
  <si>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</si>
  <si>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</si>
  <si>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</si>
  <si>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</si>
  <si>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</si>
  <si>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</si>
  <si>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</si>
  <si>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</si>
  <si>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</si>
  <si>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</si>
  <si>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</si>
  <si>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</si>
  <si>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</si>
  <si>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</si>
  <si>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</si>
  <si>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</si>
  <si>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</si>
  <si>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</si>
  <si>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</si>
  <si>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</si>
  <si>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</si>
  <si>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</si>
  <si>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</si>
  <si>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</si>
  <si>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</si>
  <si>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</si>
  <si>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</si>
  <si>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</si>
  <si>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</si>
  <si>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</si>
  <si>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</si>
  <si>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</si>
  <si>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</si>
  <si>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</si>
  <si>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</si>
  <si>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</si>
  <si>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</si>
  <si>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</si>
  <si>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</si>
  <si>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</si>
  <si>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</si>
  <si>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</si>
  <si>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</si>
  <si>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</si>
  <si>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</si>
  <si>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</si>
  <si>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</si>
  <si>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</si>
  <si>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</si>
  <si>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</si>
  <si>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</si>
  <si>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</si>
  <si>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</si>
  <si>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</si>
  <si>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</si>
  <si>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</si>
  <si>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</si>
  <si>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</si>
  <si>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</si>
  <si>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</si>
  <si>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</si>
  <si>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</si>
  <si>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</si>
  <si>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</si>
  <si>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</si>
  <si>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</si>
  <si>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</si>
  <si>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</si>
  <si>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</si>
  <si>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</si>
  <si>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</si>
  <si>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</si>
  <si>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</si>
  <si>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</si>
  <si>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</si>
  <si>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</si>
  <si>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</si>
  <si>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</si>
  <si>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</si>
  <si>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</si>
  <si>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</si>
  <si>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</si>
  <si>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</si>
  <si>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</si>
  <si>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</si>
  <si>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</si>
  <si>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</si>
  <si>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</si>
  <si>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</si>
  <si>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</si>
  <si>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</si>
  <si>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</si>
  <si>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</si>
  <si>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</si>
  <si>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</si>
  <si>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</si>
  <si>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</si>
  <si>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</si>
  <si>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</si>
  <si>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</si>
  <si>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</si>
  <si>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</si>
  <si>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</si>
  <si>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</si>
  <si>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</si>
  <si>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</si>
  <si>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</si>
  <si>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</si>
  <si>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</si>
  <si>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</si>
  <si>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</si>
  <si>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</si>
  <si>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</si>
  <si>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</si>
  <si>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</si>
  <si>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</si>
  <si>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</si>
  <si>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</si>
  <si>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</si>
  <si>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</si>
  <si>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</si>
  <si>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</si>
  <si>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</si>
  <si>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</si>
  <si>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</si>
  <si>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</si>
  <si>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</si>
  <si>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</si>
  <si>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</si>
  <si>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</si>
  <si>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</si>
  <si>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</si>
  <si>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</si>
  <si>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</si>
  <si>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</si>
  <si>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</si>
  <si>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</si>
  <si>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</si>
  <si>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</si>
  <si>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</si>
  <si>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</si>
  <si>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</si>
  <si>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</si>
  <si>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</si>
  <si>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</si>
  <si>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</si>
  <si>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</si>
  <si>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</si>
  <si>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</si>
  <si>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</si>
  <si>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</si>
  <si>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</si>
  <si>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</si>
  <si>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</si>
  <si>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</si>
  <si>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</si>
  <si>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</si>
  <si>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</si>
  <si>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</si>
  <si>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</si>
  <si>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</si>
  <si>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</si>
  <si>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</si>
  <si>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</si>
  <si>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</si>
  <si>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</si>
  <si>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</si>
  <si>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</si>
  <si>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</si>
  <si>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</si>
  <si>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</si>
  <si>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</si>
  <si>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</si>
  <si>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</si>
  <si>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</si>
  <si>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</si>
  <si>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</si>
  <si>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</si>
  <si>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</si>
  <si>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</si>
  <si>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</si>
  <si>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</si>
  <si>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</si>
  <si>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</si>
  <si>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</si>
  <si>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</si>
  <si>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</si>
  <si>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</si>
  <si>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</si>
  <si>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</si>
  <si>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</si>
  <si>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</si>
  <si>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</si>
  <si>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</si>
  <si>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</si>
  <si>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</si>
  <si>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</si>
  <si>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</si>
  <si>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</si>
  <si>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</si>
  <si>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</si>
  <si>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</si>
  <si>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</si>
  <si>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</si>
  <si>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</si>
  <si>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</si>
  <si>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</si>
  <si>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</si>
  <si>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</si>
  <si>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</si>
  <si>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</si>
  <si>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</si>
  <si>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</si>
  <si>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</si>
  <si>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</si>
  <si>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</si>
  <si>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</si>
  <si>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</si>
  <si>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</si>
  <si>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</si>
  <si>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</si>
  <si>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</si>
  <si>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</si>
  <si>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</si>
  <si>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</si>
  <si>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</si>
  <si>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</si>
  <si>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</si>
  <si>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</si>
  <si>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</si>
  <si>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</si>
  <si>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</si>
  <si>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</si>
  <si>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</si>
  <si>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</si>
  <si>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</si>
  <si>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</si>
  <si>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</si>
  <si>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</si>
  <si>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</si>
  <si>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</si>
  <si>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</si>
  <si>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</si>
  <si>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</si>
  <si>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</si>
  <si>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</si>
  <si>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</si>
  <si>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</si>
  <si>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</si>
  <si>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</si>
  <si>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</si>
  <si>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</si>
  <si>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</si>
  <si>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</si>
  <si>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</si>
  <si>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</si>
  <si>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</si>
  <si>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</si>
  <si>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</si>
  <si>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</si>
  <si>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</si>
  <si>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</si>
  <si>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</si>
  <si>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</si>
  <si>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</si>
  <si>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</si>
  <si>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</si>
  <si>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</si>
  <si>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</si>
  <si>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</si>
  <si>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</si>
  <si>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</si>
  <si>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</si>
  <si>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</si>
  <si>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</si>
  <si>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</si>
  <si>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</si>
  <si>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</si>
  <si>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</si>
  <si>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</si>
  <si>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</si>
  <si>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</si>
  <si>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</si>
  <si>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</si>
  <si>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</si>
  <si>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</si>
  <si>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</si>
  <si>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</si>
  <si>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</si>
  <si>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</si>
  <si>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</si>
  <si>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</si>
  <si>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</si>
  <si>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</si>
  <si>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</si>
  <si>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</si>
  <si>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</si>
  <si>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</si>
  <si>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</si>
  <si>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</si>
  <si>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</si>
  <si>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</si>
  <si>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</si>
  <si>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</si>
  <si>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</si>
  <si>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</si>
  <si>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</si>
  <si>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</si>
  <si>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</si>
  <si>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</si>
  <si>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</si>
  <si>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</si>
  <si>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</si>
  <si>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</si>
  <si>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</si>
  <si>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</si>
  <si>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</si>
  <si>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</si>
  <si>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</si>
  <si>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</si>
  <si>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</si>
  <si>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</si>
  <si>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</si>
  <si>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</si>
  <si>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</si>
  <si>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</si>
  <si>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</si>
  <si>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</si>
  <si>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</si>
  <si>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</si>
  <si>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</si>
  <si>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</si>
  <si>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</si>
  <si>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</si>
  <si>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</si>
  <si>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</si>
  <si>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</si>
  <si>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</si>
  <si>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</si>
  <si>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</si>
  <si>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</si>
  <si>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</si>
  <si>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</si>
  <si>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</si>
  <si>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</si>
  <si>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</si>
  <si>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</si>
  <si>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</si>
  <si>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</si>
  <si>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</si>
  <si>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</si>
  <si>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</si>
  <si>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</si>
  <si>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</si>
  <si>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</si>
  <si>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</si>
  <si>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</si>
  <si>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</si>
  <si>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</si>
  <si>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</si>
  <si>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</si>
  <si>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</si>
  <si>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</si>
  <si>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</si>
  <si>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</si>
  <si>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</si>
  <si>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</si>
  <si>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</si>
  <si>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</si>
  <si>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</si>
  <si>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</si>
  <si>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</si>
  <si>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</si>
  <si>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</si>
  <si>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</si>
  <si>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</si>
  <si>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</si>
  <si>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</si>
  <si>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</si>
  <si>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</si>
  <si>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</si>
  <si>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</si>
  <si>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</si>
  <si>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</si>
  <si>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</si>
  <si>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</si>
  <si>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</si>
  <si>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</si>
  <si>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</si>
  <si>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</si>
  <si>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</si>
  <si>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</si>
  <si>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</si>
  <si>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</si>
  <si>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</si>
  <si>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</si>
  <si>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</si>
  <si>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</si>
  <si>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</si>
  <si>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</si>
  <si>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</si>
  <si>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</si>
  <si>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</si>
  <si>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</si>
  <si>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</si>
  <si>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</si>
  <si>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</si>
  <si>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</si>
  <si>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</si>
  <si>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</si>
  <si>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</si>
  <si>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</si>
  <si>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</si>
  <si>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</si>
  <si>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</si>
  <si>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</si>
  <si>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</si>
  <si>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</si>
  <si>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</si>
  <si>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</si>
  <si>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</si>
  <si>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</si>
  <si>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</si>
  <si>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</si>
  <si>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</si>
  <si>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</si>
  <si>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</si>
  <si>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</si>
  <si>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</si>
  <si>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</si>
  <si>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</si>
  <si>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</si>
  <si>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</si>
  <si>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</si>
  <si>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</si>
  <si>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</si>
  <si>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</si>
  <si>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</si>
  <si>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</si>
  <si>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</si>
  <si>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</si>
  <si>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</si>
  <si>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</si>
  <si>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</si>
  <si>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</si>
  <si>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</si>
  <si>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</si>
  <si>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</si>
  <si>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</si>
  <si>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</si>
  <si>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</si>
  <si>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</si>
  <si>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</si>
  <si>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</si>
  <si>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</si>
  <si>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</si>
  <si>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</si>
  <si>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</si>
  <si>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</si>
  <si>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</si>
  <si>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</si>
  <si>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</si>
  <si>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</si>
  <si>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</si>
  <si>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</si>
  <si>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</si>
  <si>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</si>
  <si>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</si>
  <si>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</si>
  <si>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</si>
  <si>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</si>
  <si>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</si>
  <si>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</si>
  <si>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</si>
  <si>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</si>
  <si>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</si>
  <si>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</si>
  <si>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</si>
  <si>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</si>
  <si>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</si>
  <si>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</si>
  <si>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</si>
  <si>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</si>
  <si>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</si>
  <si>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</si>
  <si>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</si>
  <si>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</si>
  <si>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</si>
  <si>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</si>
  <si>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</si>
  <si>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</si>
  <si>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</si>
  <si>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</si>
  <si>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</si>
  <si>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</si>
  <si>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</si>
  <si>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</si>
  <si>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</si>
  <si>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</si>
  <si>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</si>
  <si>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</si>
  <si>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</si>
  <si>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</si>
  <si>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</si>
  <si>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</si>
  <si>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</si>
  <si>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</si>
  <si>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</si>
  <si>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</si>
  <si>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</si>
  <si>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</si>
  <si>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</si>
  <si>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</si>
  <si>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</si>
  <si>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</si>
  <si>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</si>
  <si>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</si>
  <si>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</si>
  <si>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</si>
  <si>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</si>
  <si>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</si>
  <si>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</si>
  <si>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</si>
  <si>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</si>
  <si>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</si>
  <si>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</si>
  <si>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</si>
  <si>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</si>
  <si>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</si>
  <si>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</si>
  <si>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</si>
  <si>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</si>
  <si>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</si>
  <si>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</si>
  <si>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</si>
  <si>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</si>
  <si>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</si>
  <si>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</si>
  <si>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</si>
  <si>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</si>
  <si>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</si>
  <si>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</si>
  <si>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</si>
  <si>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</si>
  <si>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</si>
  <si>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</si>
  <si>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</si>
  <si>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</si>
  <si>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</si>
  <si>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</si>
  <si>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</si>
  <si>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</si>
  <si>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</si>
  <si>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</si>
  <si>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</si>
  <si>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</si>
  <si>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</si>
  <si>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</si>
  <si>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</si>
  <si>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</si>
  <si>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</si>
  <si>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</si>
  <si>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</si>
  <si>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</si>
  <si>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</si>
  <si>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</si>
  <si>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</si>
  <si>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</si>
  <si>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</si>
  <si>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</si>
  <si>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</si>
  <si>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</si>
  <si>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</si>
  <si>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</si>
  <si>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</si>
  <si>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</si>
  <si>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</si>
  <si>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</si>
  <si>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</si>
  <si>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</si>
  <si>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</si>
  <si>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</si>
  <si>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</si>
  <si>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</si>
  <si>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</si>
  <si>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</si>
  <si>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</si>
  <si>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</si>
  <si>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</si>
  <si>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</si>
  <si>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</si>
  <si>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</si>
  <si>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</si>
  <si>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</si>
  <si>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</si>
  <si>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</si>
  <si>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</si>
  <si>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</si>
  <si>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</si>
  <si>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</si>
  <si>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</si>
  <si>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</si>
  <si>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</si>
  <si>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</si>
  <si>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</si>
  <si>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</si>
  <si>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</si>
  <si>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</si>
  <si>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</si>
  <si>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</si>
  <si>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</si>
  <si>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</si>
  <si>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</si>
  <si>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</si>
  <si>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</si>
  <si>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</si>
  <si>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</si>
  <si>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</si>
  <si>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</si>
  <si>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</si>
  <si>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</si>
  <si>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</si>
  <si>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</si>
  <si>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</si>
  <si>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</si>
  <si>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</si>
  <si>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</si>
  <si>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</si>
  <si>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</si>
  <si>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</si>
  <si>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</si>
  <si>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</si>
  <si>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</si>
  <si>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</si>
  <si>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</si>
  <si>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</si>
  <si>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</si>
  <si>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</si>
  <si>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</si>
  <si>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</si>
  <si>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</si>
  <si>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</si>
  <si>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</si>
  <si>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</si>
  <si>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</si>
  <si>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</si>
  <si>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</si>
  <si>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</si>
  <si>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</si>
  <si>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</si>
  <si>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</si>
  <si>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</si>
  <si>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</si>
  <si>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</si>
  <si>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</si>
  <si>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</si>
  <si>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</si>
  <si>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</si>
  <si>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</si>
  <si>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</si>
  <si>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</si>
  <si>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</si>
  <si>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</si>
  <si>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</si>
  <si>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</si>
  <si>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</si>
  <si>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</si>
  <si>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</si>
  <si>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</si>
  <si>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</si>
  <si>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</si>
  <si>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</si>
  <si>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</si>
  <si>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</si>
  <si>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</si>
  <si>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</si>
  <si>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</si>
  <si>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</si>
  <si>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</si>
  <si>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</si>
  <si>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</si>
  <si>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</si>
  <si>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</si>
  <si>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</si>
  <si>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</si>
  <si>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</si>
  <si>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</si>
  <si>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</si>
  <si>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</si>
  <si>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</si>
  <si>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</si>
  <si>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</si>
  <si>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</si>
  <si>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</si>
  <si>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</si>
  <si>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</si>
  <si>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</si>
  <si>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</si>
  <si>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</si>
  <si>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</si>
  <si>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</si>
  <si>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</si>
  <si>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</si>
  <si>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</si>
  <si>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</si>
  <si>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</si>
  <si>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</si>
  <si>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</si>
  <si>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</si>
  <si>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</si>
  <si>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</si>
  <si>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</si>
  <si>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</si>
  <si>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</si>
  <si>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</si>
  <si>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</si>
  <si>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</si>
  <si>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</si>
  <si>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</si>
  <si>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</si>
  <si>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</si>
  <si>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</si>
  <si>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</si>
  <si>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</si>
  <si>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</si>
  <si>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</si>
  <si>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</si>
  <si>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</si>
  <si>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</si>
  <si>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</si>
  <si>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</si>
  <si>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</si>
  <si>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</si>
  <si>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</si>
  <si>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</si>
  <si>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</si>
  <si>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</si>
  <si>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</si>
  <si>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</si>
  <si>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</si>
  <si>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</si>
  <si>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</si>
  <si>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</si>
  <si>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</si>
  <si>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</si>
  <si>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</si>
  <si>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</si>
  <si>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</si>
  <si>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</si>
  <si>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</si>
  <si>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</si>
  <si>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</si>
  <si>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</si>
  <si>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</si>
  <si>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</si>
  <si>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</si>
  <si>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</si>
  <si>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</si>
  <si>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</si>
  <si>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</si>
  <si>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</si>
  <si>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</si>
  <si>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</si>
  <si>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</si>
  <si>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</si>
  <si>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</si>
  <si>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</si>
  <si>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</si>
  <si>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</si>
  <si>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</si>
  <si>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</si>
  <si>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</si>
  <si>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</si>
  <si>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</si>
  <si>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</si>
  <si>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</si>
  <si>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</si>
  <si>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</si>
  <si>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</si>
  <si>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</si>
  <si>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</si>
  <si>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</si>
  <si>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</si>
  <si>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</si>
  <si>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</si>
  <si>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</si>
  <si>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</si>
  <si>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</si>
  <si>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</si>
  <si>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</si>
  <si>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</si>
  <si>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</si>
  <si>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</si>
  <si>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</si>
  <si>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</si>
  <si>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</si>
  <si>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</si>
  <si>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</si>
  <si>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</si>
  <si>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</si>
  <si>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</si>
  <si>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</si>
  <si>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</si>
  <si>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</si>
  <si>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</si>
  <si>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</si>
  <si>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</si>
  <si>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</si>
  <si>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</si>
  <si>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</si>
  <si>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</si>
  <si>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</si>
  <si>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</si>
  <si>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</si>
  <si>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</si>
  <si>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</si>
  <si>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</si>
  <si>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</si>
  <si>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</si>
  <si>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</si>
  <si>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</si>
  <si>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</si>
  <si>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</si>
  <si>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</si>
  <si>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</si>
  <si>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</si>
  <si>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</si>
  <si>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</si>
  <si>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</si>
  <si>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</si>
  <si>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</si>
  <si>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</si>
  <si>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</si>
  <si>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</si>
  <si>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</si>
  <si>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</si>
  <si>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</si>
  <si>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</si>
  <si>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</si>
  <si>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</si>
  <si>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</si>
  <si>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</si>
  <si>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</si>
  <si>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</si>
  <si>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</si>
  <si>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</si>
  <si>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</si>
  <si>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</si>
  <si>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</si>
  <si>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</si>
  <si>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</si>
  <si>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</si>
  <si>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</si>
  <si>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</si>
  <si>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</si>
  <si>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</si>
  <si>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</si>
  <si>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</si>
  <si>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</si>
  <si>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</si>
  <si>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</si>
  <si>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</si>
  <si>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</si>
  <si>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</si>
  <si>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</si>
  <si>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</si>
  <si>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</si>
  <si>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</si>
  <si>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</si>
  <si>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</si>
  <si>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</si>
  <si>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</si>
  <si>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</si>
  <si>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</si>
  <si>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</si>
  <si>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</si>
  <si>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</si>
  <si>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</si>
  <si>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</si>
  <si>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</si>
  <si>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</si>
  <si>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</si>
  <si>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</si>
  <si>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</si>
  <si>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</si>
  <si>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</si>
  <si>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</si>
  <si>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</si>
  <si>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</si>
  <si>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</si>
  <si>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</si>
  <si>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</si>
  <si>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</si>
  <si>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</si>
  <si>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</si>
  <si>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</si>
  <si>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</si>
  <si>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</si>
  <si>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</si>
  <si>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</si>
  <si>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</si>
  <si>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</si>
  <si>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</si>
  <si>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</si>
  <si>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</si>
  <si>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</si>
  <si>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</si>
  <si>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</si>
  <si>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</si>
  <si>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</si>
  <si>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</si>
  <si>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</si>
  <si>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</si>
  <si>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</si>
  <si>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</si>
  <si>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</si>
  <si>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</si>
  <si>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</si>
  <si>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</si>
  <si>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</si>
  <si>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</si>
  <si>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</si>
  <si>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</si>
  <si>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</si>
  <si>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</si>
  <si>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</si>
  <si>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</si>
  <si>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</si>
  <si>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</si>
  <si>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</si>
  <si>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</si>
  <si>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</si>
  <si>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</si>
  <si>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</si>
  <si>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</si>
  <si>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</si>
  <si>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</si>
  <si>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</si>
  <si>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</si>
  <si>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</si>
  <si>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</si>
  <si>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</si>
  <si>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</si>
  <si>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</si>
  <si>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</si>
  <si>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</si>
  <si>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</si>
  <si>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</si>
  <si>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</si>
  <si>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</si>
  <si>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</si>
  <si>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</si>
  <si>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</si>
  <si>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</si>
  <si>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</si>
  <si>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</si>
  <si>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</si>
  <si>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</si>
  <si>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</si>
  <si>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</si>
  <si>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</si>
  <si>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</si>
  <si>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</si>
  <si>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</si>
  <si>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</si>
  <si>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</si>
  <si>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</si>
  <si>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</si>
  <si>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</si>
  <si>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</si>
  <si>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</si>
  <si>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</si>
  <si>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</si>
  <si>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</si>
  <si>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</si>
  <si>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</si>
  <si>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</si>
  <si>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</si>
  <si>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</si>
  <si>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</si>
  <si>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</si>
  <si>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</si>
  <si>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</si>
  <si>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</si>
  <si>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</si>
  <si>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</si>
  <si>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</si>
  <si>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</si>
  <si>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</si>
  <si>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</si>
  <si>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</si>
  <si>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</si>
  <si>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</si>
  <si>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</si>
  <si>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</si>
  <si>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</si>
  <si>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</si>
  <si>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</si>
  <si>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</si>
  <si>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</si>
  <si>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</si>
  <si>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</si>
  <si>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</si>
  <si>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</si>
  <si>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</si>
  <si>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</si>
  <si>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</si>
  <si>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</si>
  <si>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</si>
  <si>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</si>
  <si>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</si>
  <si>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</si>
  <si>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</si>
  <si>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</si>
  <si>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</si>
  <si>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</si>
  <si>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</si>
  <si>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</si>
  <si>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</si>
  <si>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</si>
  <si>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</si>
  <si>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</si>
  <si>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</si>
  <si>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</si>
  <si>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</si>
  <si>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</si>
  <si>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</si>
  <si>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</si>
  <si>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</si>
  <si>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</si>
  <si>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</si>
  <si>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</si>
  <si>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</si>
  <si>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</si>
  <si>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</si>
  <si>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</si>
  <si>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</si>
  <si>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</si>
  <si>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</si>
  <si>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</si>
  <si>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</si>
  <si>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</si>
  <si>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</si>
  <si>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</si>
  <si>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</si>
  <si>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</si>
  <si>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</si>
  <si>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</si>
  <si>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</si>
  <si>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</si>
  <si>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</si>
  <si>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</si>
  <si>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</si>
  <si>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</si>
  <si>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</si>
  <si>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</si>
  <si>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</si>
  <si>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</si>
  <si>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</si>
  <si>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</si>
  <si>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</si>
  <si>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</si>
  <si>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</si>
  <si>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</si>
  <si>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</si>
  <si>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</si>
  <si>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</si>
  <si>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</si>
  <si>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</si>
  <si>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</si>
  <si>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</si>
  <si>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</si>
  <si>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</si>
  <si>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</si>
  <si>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</si>
  <si>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</si>
  <si>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</si>
  <si>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</si>
  <si>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</si>
  <si>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</si>
  <si>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</si>
  <si>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</si>
  <si>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</si>
  <si>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</si>
  <si>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</si>
  <si>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</si>
  <si>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</si>
  <si>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</si>
  <si>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</si>
  <si>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</si>
  <si>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</si>
  <si>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</si>
  <si>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</si>
  <si>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</si>
  <si>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</si>
  <si>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</si>
  <si>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</si>
  <si>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</si>
  <si>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</si>
  <si>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</si>
  <si>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</si>
  <si>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</si>
  <si>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</si>
  <si>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</si>
  <si>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</si>
  <si>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</si>
  <si>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</si>
  <si>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</si>
  <si>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</si>
  <si>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</si>
  <si>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</si>
  <si>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</si>
  <si>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</si>
  <si>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</si>
  <si>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</si>
  <si>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</si>
  <si>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</si>
  <si>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</si>
  <si>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</si>
  <si>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</si>
  <si>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</si>
  <si>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</si>
  <si>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</si>
  <si>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</si>
  <si>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</si>
  <si>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</si>
  <si>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</si>
  <si>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</si>
  <si>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</si>
  <si>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</si>
  <si>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</si>
  <si>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</si>
  <si>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</si>
  <si>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</si>
  <si>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</si>
  <si>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</si>
  <si>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</si>
  <si>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</si>
  <si>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</si>
  <si>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</si>
  <si>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</si>
  <si>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</si>
  <si>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</si>
  <si>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</si>
  <si>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</si>
  <si>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</si>
  <si>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</si>
  <si>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</si>
  <si>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</si>
  <si>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</si>
  <si>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</si>
  <si>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</si>
  <si>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</si>
  <si>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</si>
  <si>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</si>
  <si>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</si>
  <si>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</si>
  <si>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</si>
  <si>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</si>
  <si>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</si>
  <si>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</si>
  <si>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</si>
  <si>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</si>
  <si>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</si>
  <si>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</si>
  <si>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</si>
  <si>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</si>
  <si>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</si>
  <si>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</si>
  <si>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</si>
  <si>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</si>
  <si>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</si>
  <si>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</si>
  <si>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</si>
  <si>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</si>
  <si>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</si>
  <si>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</si>
  <si>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</si>
  <si>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</si>
  <si>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</si>
  <si>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</si>
  <si>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</si>
  <si>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</si>
  <si>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</si>
  <si>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</si>
  <si>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</si>
  <si>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</si>
  <si>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</si>
  <si>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</si>
  <si>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</si>
  <si>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</si>
  <si>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</si>
  <si>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</si>
  <si>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</si>
  <si>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</si>
  <si>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</si>
  <si>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</si>
  <si>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</si>
  <si>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</si>
  <si>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</si>
  <si>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</si>
  <si>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</si>
  <si>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</si>
  <si>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</si>
  <si>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</si>
  <si>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</si>
  <si>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</si>
  <si>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</si>
  <si>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</si>
  <si>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</si>
  <si>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</si>
  <si>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</si>
  <si>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</si>
  <si>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</si>
  <si>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</si>
  <si>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</si>
  <si>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</si>
  <si>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</si>
  <si>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</si>
  <si>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</si>
  <si>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</si>
  <si>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</si>
  <si>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</si>
  <si>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</si>
  <si>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</si>
  <si>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</si>
  <si>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</si>
  <si>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</si>
  <si>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</si>
  <si>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</si>
  <si>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</si>
  <si>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</si>
  <si>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</si>
  <si>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</si>
  <si>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</si>
  <si>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</si>
  <si>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</si>
  <si>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</si>
  <si>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</si>
  <si>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</si>
  <si>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</si>
  <si>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</si>
  <si>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</si>
  <si>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</si>
  <si>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</si>
  <si>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</si>
  <si>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</si>
  <si>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</si>
  <si>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</si>
  <si>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</si>
  <si>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</si>
  <si>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</si>
  <si>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</si>
  <si>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</si>
  <si>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</si>
  <si>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</si>
  <si>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</si>
  <si>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</si>
  <si>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</si>
  <si>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</si>
  <si>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</si>
  <si>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</si>
  <si>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</si>
  <si>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</si>
  <si>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</si>
  <si>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</si>
  <si>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</si>
  <si>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</si>
  <si>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</si>
  <si>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</si>
  <si>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</si>
  <si>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</si>
  <si>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</si>
  <si>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</si>
  <si>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</si>
  <si>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</si>
  <si>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</si>
  <si>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</si>
  <si>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</si>
  <si>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</si>
  <si>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</si>
  <si>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</si>
  <si>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</si>
  <si>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</si>
  <si>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</si>
  <si>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</si>
  <si>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</si>
  <si>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</si>
  <si>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</si>
  <si>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</si>
  <si>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</si>
  <si>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</si>
  <si>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</si>
  <si>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</si>
  <si>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</si>
  <si>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</si>
  <si>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</si>
  <si>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</si>
  <si>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</si>
  <si>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</si>
  <si>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</si>
  <si>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</si>
  <si>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</si>
  <si>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</si>
  <si>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</si>
  <si>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</si>
  <si>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</si>
  <si>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</si>
  <si>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</si>
  <si>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</si>
  <si>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</si>
  <si>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</si>
  <si>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</si>
  <si>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</si>
  <si>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</si>
  <si>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</si>
  <si>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</si>
  <si>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</si>
  <si>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</si>
  <si>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</si>
  <si>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</si>
  <si>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</si>
  <si>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</si>
  <si>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</si>
  <si>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</si>
  <si>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</si>
  <si>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</si>
  <si>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</si>
  <si>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</si>
  <si>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</si>
  <si>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</si>
  <si>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</si>
  <si>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</si>
  <si>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</si>
  <si>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</si>
  <si>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</si>
  <si>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</si>
  <si>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</si>
  <si>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</si>
  <si>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</si>
  <si>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</si>
  <si>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</si>
  <si>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</si>
  <si>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</si>
  <si>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</si>
  <si>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</si>
  <si>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</si>
  <si>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</si>
  <si>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</si>
  <si>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</si>
  <si>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</si>
  <si>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</si>
  <si>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</si>
  <si>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</si>
  <si>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</si>
  <si>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</si>
  <si>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</si>
  <si>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</si>
  <si>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</si>
  <si>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</si>
  <si>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</si>
  <si>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</si>
  <si>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</si>
  <si>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</si>
  <si>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</si>
  <si>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</si>
  <si>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</si>
  <si>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</si>
  <si>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</si>
  <si>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</si>
  <si>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</si>
  <si>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</si>
  <si>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</si>
  <si>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</si>
  <si>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</si>
  <si>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</si>
  <si>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</si>
  <si>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</si>
  <si>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</si>
  <si>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</si>
  <si>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</si>
  <si>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</si>
  <si>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</si>
  <si>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</si>
  <si>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</si>
  <si>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</si>
  <si>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</si>
  <si>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</si>
  <si>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</si>
  <si>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</si>
  <si>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</si>
  <si>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</si>
  <si>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</si>
  <si>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</si>
  <si>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</si>
  <si>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</si>
  <si>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</si>
  <si>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</si>
  <si>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</si>
  <si>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</si>
  <si>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</si>
  <si>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</si>
  <si>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</si>
  <si>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</si>
  <si>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</si>
  <si>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</si>
  <si>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</si>
  <si>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</si>
  <si>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</si>
  <si>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</si>
  <si>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</si>
  <si>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</si>
  <si>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</si>
  <si>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</si>
  <si>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</si>
  <si>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</si>
  <si>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</si>
  <si>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</si>
  <si>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</si>
  <si>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</si>
  <si>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</si>
  <si>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</si>
  <si>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</si>
  <si>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</si>
  <si>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</si>
  <si>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</si>
  <si>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</si>
  <si>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</si>
  <si>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</si>
  <si>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</si>
  <si>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</si>
  <si>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</si>
  <si>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</si>
  <si>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</si>
  <si>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</si>
  <si>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</si>
  <si>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</si>
  <si>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</si>
  <si>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</si>
  <si>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</si>
  <si>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</si>
  <si>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</si>
  <si>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</si>
  <si>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</si>
  <si>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</si>
  <si>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</si>
  <si>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</si>
  <si>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</si>
  <si>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</si>
  <si>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</si>
  <si>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</si>
  <si>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</si>
  <si>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</si>
  <si>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</si>
  <si>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</si>
  <si>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</si>
  <si>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</si>
  <si>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</si>
  <si>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</si>
  <si>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</si>
  <si>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</si>
  <si>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</si>
  <si>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</si>
  <si>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</si>
  <si>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</si>
  <si>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</si>
  <si>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</si>
  <si>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</si>
  <si>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</si>
  <si>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</si>
  <si>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</si>
  <si>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</si>
  <si>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</si>
  <si>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</si>
  <si>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</si>
  <si>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</si>
  <si>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</si>
  <si>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</si>
  <si>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</si>
  <si>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</si>
  <si>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</si>
  <si>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</si>
  <si>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</si>
  <si>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</si>
  <si>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</si>
  <si>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</si>
  <si>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</si>
  <si>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</si>
  <si>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</si>
  <si>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</si>
  <si>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</si>
  <si>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</si>
  <si>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</si>
  <si>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</si>
  <si>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</si>
  <si>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</si>
  <si>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</si>
  <si>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</si>
  <si>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</si>
  <si>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</si>
  <si>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</si>
  <si>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</si>
  <si>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</si>
  <si>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</si>
  <si>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</si>
  <si>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</si>
  <si>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</si>
  <si>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</si>
  <si>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</si>
  <si>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</si>
  <si>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</si>
  <si>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</si>
  <si>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</si>
  <si>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</si>
  <si>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</si>
  <si>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</si>
  <si>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</si>
  <si>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</si>
  <si>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</si>
  <si>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</si>
  <si>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</si>
  <si>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</si>
  <si>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</si>
  <si>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</si>
  <si>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</si>
  <si>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</si>
  <si>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</si>
  <si>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</si>
  <si>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</si>
  <si>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</si>
  <si>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</si>
  <si>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</si>
  <si>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</si>
  <si>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</si>
  <si>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</si>
  <si>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</si>
  <si>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</si>
  <si>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</si>
  <si>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</si>
  <si>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</si>
  <si>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</si>
  <si>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</si>
  <si>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</si>
  <si>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</si>
  <si>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</si>
  <si>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</si>
  <si>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</si>
  <si>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</si>
  <si>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</si>
  <si>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</si>
  <si>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</si>
  <si>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</si>
  <si>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</si>
  <si>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</si>
  <si>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</si>
  <si>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</si>
  <si>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</si>
  <si>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</si>
  <si>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</si>
  <si>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</si>
  <si>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</si>
  <si>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</si>
  <si>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</si>
  <si>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</si>
  <si>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</si>
  <si>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</si>
  <si>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</si>
  <si>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</si>
  <si>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</si>
  <si>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</si>
  <si>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</si>
  <si>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</si>
  <si>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</si>
  <si>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</si>
  <si>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</si>
  <si>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</si>
  <si>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</si>
  <si>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</si>
  <si>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</si>
  <si>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</si>
  <si>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</si>
  <si>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</si>
  <si>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</si>
  <si>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</si>
  <si>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</si>
  <si>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</si>
  <si>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</si>
  <si>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</si>
  <si>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</si>
  <si>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</si>
  <si>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</si>
  <si>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</si>
  <si>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</si>
  <si>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</si>
  <si>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</si>
  <si>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</si>
  <si>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</si>
  <si>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</si>
  <si>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</si>
  <si>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</si>
  <si>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</si>
  <si>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</si>
  <si>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</si>
  <si>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</si>
  <si>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</si>
  <si>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</si>
  <si>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</si>
  <si>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</si>
  <si>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</si>
  <si>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</si>
  <si>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</si>
  <si>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</si>
  <si>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</si>
  <si>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</si>
  <si>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</si>
  <si>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</si>
  <si>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</si>
  <si>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</si>
  <si>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</si>
  <si>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</si>
  <si>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</si>
  <si>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</si>
  <si>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</si>
  <si>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</si>
  <si>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</si>
  <si>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</si>
  <si>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</si>
  <si>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</si>
  <si>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</si>
  <si>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</si>
  <si>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</si>
  <si>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</si>
  <si>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</si>
  <si>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</si>
  <si>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</si>
  <si>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</si>
  <si>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</si>
  <si>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</si>
  <si>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</si>
  <si>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</si>
  <si>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</si>
  <si>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</si>
  <si>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</si>
  <si>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</si>
  <si>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</si>
  <si>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</si>
  <si>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</si>
  <si>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</si>
  <si>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</si>
  <si>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</si>
  <si>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</si>
  <si>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</si>
  <si>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</si>
  <si>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</si>
  <si>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</si>
  <si>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</si>
  <si>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</si>
  <si>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</si>
  <si>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</si>
  <si>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</si>
  <si>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</si>
  <si>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</si>
  <si>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</si>
  <si>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</si>
  <si>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</si>
  <si>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</si>
  <si>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</si>
  <si>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</si>
  <si>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</si>
  <si>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</si>
  <si>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</si>
  <si>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</si>
  <si>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</si>
  <si>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</si>
  <si>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</si>
  <si>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</si>
  <si>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</si>
  <si>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</si>
  <si>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</si>
  <si>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</si>
  <si>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</si>
  <si>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</si>
  <si>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</si>
  <si>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</si>
  <si>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</si>
  <si>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</si>
  <si>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</si>
  <si>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</si>
  <si>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</si>
  <si>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</si>
  <si>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</si>
  <si>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</si>
  <si>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</si>
  <si>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</si>
  <si>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</si>
  <si>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</si>
  <si>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</si>
  <si>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</si>
  <si>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</si>
  <si>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</si>
  <si>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</si>
  <si>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</si>
  <si>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</si>
  <si>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</si>
  <si>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</si>
  <si>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</si>
  <si>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</si>
  <si>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</si>
  <si>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</si>
  <si>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</si>
  <si>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</si>
  <si>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</si>
  <si>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</si>
  <si>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</si>
  <si>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</si>
  <si>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</si>
  <si>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</si>
  <si>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</si>
  <si>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</si>
  <si>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</si>
  <si>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</si>
  <si>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</si>
  <si>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</si>
  <si>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</si>
  <si>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</si>
  <si>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</si>
  <si>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</si>
  <si>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</si>
  <si>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</si>
  <si>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</si>
  <si>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</si>
  <si>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</si>
  <si>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</si>
  <si>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</si>
  <si>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</si>
  <si>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</si>
  <si>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</si>
  <si>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</si>
  <si>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</si>
  <si>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</si>
  <si>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</si>
  <si>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</si>
  <si>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</si>
  <si>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</si>
  <si>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</si>
  <si>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</si>
  <si>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</si>
  <si>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</si>
  <si>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</si>
  <si>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</si>
  <si>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</si>
  <si>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</si>
  <si>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</si>
  <si>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</si>
  <si>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</si>
  <si>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</si>
  <si>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</si>
  <si>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</si>
  <si>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</si>
  <si>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</si>
  <si>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</si>
  <si>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</si>
  <si>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</si>
  <si>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</si>
  <si>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</si>
  <si>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</si>
  <si>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</si>
  <si>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</si>
  <si>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</si>
  <si>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</si>
  <si>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</si>
  <si>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</si>
  <si>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</si>
  <si>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</si>
  <si>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</si>
  <si>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</si>
  <si>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</si>
  <si>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</si>
  <si>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</si>
  <si>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</si>
  <si>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</si>
  <si>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</si>
  <si>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</si>
  <si>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</si>
  <si>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</si>
  <si>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</si>
  <si>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</si>
  <si>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</si>
  <si>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</si>
  <si>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</si>
  <si>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</si>
  <si>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</si>
  <si>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</si>
  <si>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</si>
  <si>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</si>
  <si>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</si>
  <si>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</si>
  <si>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</si>
  <si>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</si>
  <si>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</si>
  <si>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</si>
  <si>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</si>
  <si>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</si>
  <si>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</si>
  <si>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</si>
  <si>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</si>
  <si>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</si>
  <si>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</si>
  <si>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</si>
  <si>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</si>
  <si>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</si>
  <si>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</si>
  <si>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</si>
  <si>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</si>
  <si>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</si>
  <si>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</si>
  <si>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</si>
  <si>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</si>
  <si>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</si>
  <si>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</si>
  <si>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</si>
  <si>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</si>
  <si>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</si>
  <si>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</si>
  <si>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</si>
  <si>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</si>
  <si>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</si>
  <si>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</si>
  <si>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</si>
  <si>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</si>
  <si>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</si>
  <si>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</si>
  <si>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</si>
  <si>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</si>
  <si>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</si>
  <si>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</si>
  <si>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</si>
  <si>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</si>
  <si>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</si>
  <si>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</si>
  <si>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</si>
  <si>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</si>
  <si>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</si>
  <si>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</si>
  <si>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</si>
  <si>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</si>
  <si>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</si>
  <si>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</si>
  <si>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</si>
  <si>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</si>
  <si>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</si>
  <si>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</si>
  <si>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</si>
  <si>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</si>
  <si>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</si>
  <si>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</si>
  <si>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</si>
  <si>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</si>
  <si>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</si>
  <si>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</si>
  <si>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</si>
  <si>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</si>
  <si>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</si>
  <si>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</si>
  <si>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</si>
  <si>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</si>
  <si>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</si>
  <si>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</si>
  <si>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</si>
  <si>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</si>
  <si>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</si>
  <si>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</si>
  <si>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</si>
  <si>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</si>
  <si>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</si>
  <si>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</si>
  <si>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</si>
  <si>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</si>
  <si>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</si>
  <si>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</si>
  <si>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</si>
  <si>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</si>
  <si>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</si>
  <si>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</si>
  <si>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</si>
  <si>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</si>
  <si>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</si>
  <si>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</si>
  <si>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</si>
  <si>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</si>
  <si>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</si>
  <si>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</si>
  <si>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</si>
  <si>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</si>
  <si>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</si>
  <si>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</si>
  <si>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</si>
  <si>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</si>
  <si>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</si>
  <si>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</si>
  <si>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</si>
  <si>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</si>
  <si>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</si>
  <si>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</si>
  <si>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</si>
  <si>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</si>
  <si>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</si>
  <si>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</si>
  <si>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</si>
  <si>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</si>
  <si>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</si>
  <si>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</si>
  <si>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</si>
  <si>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</si>
  <si>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</si>
  <si>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</si>
  <si>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</si>
  <si>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</si>
  <si>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</si>
  <si>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</si>
  <si>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</si>
  <si>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</si>
  <si>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</si>
  <si>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</si>
  <si>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</si>
  <si>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</si>
  <si>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</si>
  <si>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</si>
  <si>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</si>
  <si>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</si>
  <si>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</si>
  <si>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</si>
  <si>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</si>
  <si>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</si>
  <si>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</si>
  <si>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</si>
  <si>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</si>
  <si>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</si>
  <si>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</si>
  <si>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</si>
  <si>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</si>
  <si>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</si>
  <si>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</si>
  <si>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</si>
  <si>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</si>
  <si>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</si>
  <si>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</si>
  <si>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</si>
  <si>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</si>
  <si>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</si>
  <si>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</si>
  <si>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</si>
  <si>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</si>
  <si>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</si>
  <si>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</si>
  <si>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</si>
  <si>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</si>
  <si>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</si>
  <si>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</si>
  <si>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</si>
  <si>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</si>
  <si>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</si>
  <si>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</si>
  <si>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</si>
  <si>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</si>
  <si>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</si>
  <si>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</si>
  <si>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</si>
  <si>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</si>
  <si>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</si>
  <si>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</si>
  <si>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</si>
  <si>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</si>
  <si>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</si>
  <si>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</si>
  <si>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</si>
  <si>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</si>
  <si>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</si>
  <si>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</si>
  <si>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</si>
  <si>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</si>
  <si>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</si>
  <si>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</si>
  <si>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</si>
  <si>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</si>
  <si>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</si>
  <si>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</si>
  <si>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</si>
  <si>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</si>
  <si>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</si>
  <si>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</si>
  <si>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</si>
  <si>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</si>
  <si>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</si>
  <si>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</si>
  <si>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</si>
  <si>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</si>
  <si>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</si>
  <si>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</si>
  <si>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</si>
  <si>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</si>
  <si>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</si>
  <si>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</si>
  <si>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</si>
  <si>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</si>
  <si>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</si>
  <si>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</si>
  <si>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</si>
  <si>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</si>
  <si>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</si>
  <si>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</si>
  <si>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</si>
  <si>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</si>
  <si>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</si>
  <si>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</si>
  <si>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</si>
  <si>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</si>
  <si>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</si>
  <si>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</si>
  <si>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</si>
  <si>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</si>
  <si>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</si>
  <si>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</si>
  <si>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</si>
  <si>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</si>
  <si>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</si>
  <si>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</si>
  <si>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</si>
  <si>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</si>
  <si>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</si>
  <si>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</si>
  <si>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</si>
  <si>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</si>
  <si>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</si>
  <si>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</si>
  <si>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</si>
  <si>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</si>
  <si>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</si>
  <si>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</si>
  <si>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</si>
  <si>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</si>
  <si>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</si>
  <si>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</si>
  <si>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</si>
  <si>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</si>
  <si>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</si>
  <si>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</si>
  <si>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</si>
  <si>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</si>
  <si>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</si>
  <si>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</si>
  <si>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</si>
  <si>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</si>
  <si>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</si>
  <si>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</si>
  <si>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</si>
  <si>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</si>
  <si>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</si>
  <si>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</si>
  <si>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</si>
  <si>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</si>
  <si>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</si>
  <si>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</si>
  <si>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</si>
  <si>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</si>
  <si>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</si>
  <si>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</si>
  <si>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</si>
  <si>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</si>
  <si>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</si>
  <si>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</si>
  <si>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</si>
  <si>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</si>
  <si>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</si>
  <si>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</si>
  <si>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</si>
  <si>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</si>
  <si>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</si>
  <si>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</si>
  <si>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</si>
  <si>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</si>
  <si>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</si>
  <si>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</si>
  <si>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</si>
  <si>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</si>
  <si>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</si>
  <si>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</si>
  <si>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</si>
  <si>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</si>
  <si>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</si>
  <si>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</si>
  <si>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</si>
  <si>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</si>
  <si>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</si>
  <si>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</si>
  <si>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</si>
  <si>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</si>
  <si>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</si>
  <si>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</si>
  <si>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</si>
  <si>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</si>
  <si>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</si>
  <si>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</si>
  <si>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</si>
  <si>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</si>
  <si>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</si>
  <si>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</si>
  <si>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</si>
  <si>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</si>
  <si>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</si>
  <si>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</si>
  <si>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</si>
  <si>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</si>
  <si>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</si>
  <si>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</si>
  <si>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</si>
  <si>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</si>
  <si>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</si>
  <si>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</si>
  <si>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</si>
  <si>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</si>
  <si>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</si>
  <si>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</si>
  <si>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</si>
  <si>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</si>
  <si>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</si>
  <si>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</si>
  <si>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</si>
  <si>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</si>
  <si>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</si>
  <si>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</si>
  <si>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</si>
  <si>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</si>
  <si>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</si>
  <si>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</si>
  <si>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</si>
  <si>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</si>
  <si>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</si>
  <si>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</si>
  <si>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</si>
  <si>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</si>
  <si>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</si>
  <si>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</si>
  <si>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</si>
  <si>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</si>
  <si>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</si>
  <si>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</si>
  <si>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</si>
  <si>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</si>
  <si>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</si>
  <si>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</si>
  <si>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</si>
  <si>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</si>
  <si>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</si>
  <si>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</si>
  <si>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</si>
  <si>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</si>
  <si>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</si>
  <si>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</si>
  <si>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</si>
  <si>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</si>
  <si>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</si>
  <si>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</si>
  <si>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</si>
  <si>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</si>
  <si>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</si>
  <si>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</si>
  <si>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</si>
  <si>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</si>
  <si>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</si>
  <si>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</si>
  <si>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</si>
  <si>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</si>
  <si>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</si>
  <si>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</si>
  <si>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</si>
  <si>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</si>
  <si>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</si>
  <si>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</si>
  <si>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</si>
  <si>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</si>
  <si>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</si>
  <si>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</si>
  <si>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</si>
  <si>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</si>
  <si>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</si>
  <si>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</si>
  <si>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</si>
  <si>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</si>
  <si>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</si>
  <si>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</si>
  <si>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</si>
  <si>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</si>
  <si>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</si>
  <si>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</si>
  <si>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</si>
  <si>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</si>
  <si>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</si>
  <si>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</si>
  <si>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</si>
  <si>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</si>
  <si>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</si>
  <si>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</si>
  <si>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</si>
  <si>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</si>
  <si>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</si>
  <si>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</si>
  <si>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</si>
  <si>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</si>
  <si>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</si>
  <si>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</si>
  <si>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</si>
  <si>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</si>
  <si>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</si>
  <si>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</si>
  <si>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</si>
  <si>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</si>
  <si>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</si>
  <si>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</si>
  <si>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</si>
  <si>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</si>
  <si>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</si>
  <si>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</si>
  <si>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</si>
  <si>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</si>
  <si>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</si>
  <si>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</si>
  <si>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</si>
  <si>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</si>
  <si>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</si>
  <si>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</si>
  <si>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</si>
  <si>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</si>
  <si>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</si>
  <si>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</si>
  <si>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</si>
  <si>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</si>
  <si>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</si>
  <si>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</si>
  <si>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</si>
  <si>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</si>
  <si>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</si>
  <si>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</si>
  <si>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</si>
  <si>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</si>
  <si>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</si>
  <si>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</si>
  <si>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</si>
  <si>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</si>
  <si>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</si>
  <si>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</si>
  <si>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</si>
  <si>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</si>
  <si>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</si>
  <si>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</si>
  <si>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</si>
  <si>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</si>
  <si>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</si>
  <si>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</si>
  <si>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</si>
  <si>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</si>
  <si>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</si>
  <si>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</si>
  <si>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</si>
  <si>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</si>
  <si>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</si>
  <si>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</si>
  <si>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</si>
  <si>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</si>
  <si>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</si>
  <si>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</si>
  <si>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</si>
  <si>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</si>
  <si>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</si>
  <si>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</si>
  <si>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</si>
  <si>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</si>
  <si>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</si>
  <si>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</si>
  <si>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</si>
  <si>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</si>
  <si>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</si>
  <si>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</si>
  <si>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</si>
  <si>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</si>
  <si>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</si>
  <si>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</si>
  <si>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</si>
  <si>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</si>
  <si>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</si>
  <si>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</si>
  <si>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</si>
  <si>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</si>
  <si>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</si>
  <si>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</si>
  <si>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</si>
  <si>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</si>
  <si>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</si>
  <si>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</si>
  <si>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</si>
  <si>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</si>
  <si>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</si>
  <si>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</si>
  <si>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</si>
  <si>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</si>
  <si>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</si>
  <si>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</si>
  <si>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</si>
  <si>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</si>
  <si>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</si>
  <si>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</si>
  <si>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</si>
  <si>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</si>
  <si>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</si>
  <si>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</si>
  <si>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</si>
  <si>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</si>
  <si>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</si>
  <si>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</si>
  <si>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</si>
  <si>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</si>
  <si>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</si>
  <si>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</si>
  <si>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</si>
  <si>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</si>
  <si>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</si>
  <si>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</si>
  <si>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</si>
  <si>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</si>
  <si>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</si>
  <si>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</si>
  <si>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</si>
  <si>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</si>
  <si>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</si>
  <si>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</si>
  <si>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</si>
  <si>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</si>
  <si>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</si>
  <si>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</si>
  <si>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</si>
  <si>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</si>
  <si>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</si>
  <si>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</si>
  <si>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</si>
  <si>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</si>
  <si>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</si>
  <si>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</si>
  <si>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</si>
  <si>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</si>
  <si>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</si>
  <si>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</si>
  <si>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</si>
  <si>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</si>
  <si>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</si>
  <si>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</si>
  <si>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</si>
  <si>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</si>
  <si>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</si>
  <si>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</si>
  <si>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</si>
  <si>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</si>
  <si>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</si>
  <si>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</si>
  <si>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</si>
  <si>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</si>
  <si>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</si>
  <si>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</si>
  <si>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</si>
  <si>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</si>
  <si>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</si>
  <si>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</si>
  <si>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</si>
  <si>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</si>
  <si>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</si>
  <si>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</si>
  <si>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</si>
  <si>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</si>
  <si>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</si>
  <si>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</si>
  <si>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</si>
  <si>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</si>
  <si>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</si>
  <si>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</si>
  <si>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</si>
  <si>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</si>
  <si>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</si>
  <si>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</si>
  <si>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</si>
  <si>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</si>
  <si>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</si>
  <si>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</si>
  <si>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</si>
  <si>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</si>
  <si>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</si>
  <si>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</si>
  <si>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</si>
  <si>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</si>
  <si>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</si>
  <si>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</si>
  <si>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</si>
  <si>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</si>
  <si>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</si>
  <si>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</si>
  <si>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</si>
  <si>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</si>
  <si>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</si>
  <si>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</si>
  <si>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</si>
  <si>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</si>
  <si>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</si>
  <si>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</si>
  <si>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</si>
  <si>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</si>
  <si>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</si>
  <si>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</si>
  <si>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</si>
  <si>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</si>
  <si>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</si>
  <si>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</si>
  <si>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</si>
  <si>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</si>
  <si>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</si>
  <si>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</si>
  <si>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</si>
  <si>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</si>
  <si>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</si>
  <si>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</si>
  <si>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</si>
  <si>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</si>
  <si>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</si>
  <si>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</si>
  <si>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</si>
  <si>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</si>
  <si>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</si>
  <si>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</si>
  <si>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</si>
  <si>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</si>
  <si>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</si>
  <si>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</si>
  <si>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</si>
  <si>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</si>
  <si>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</si>
  <si>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</si>
  <si>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</si>
  <si>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</si>
  <si>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</si>
  <si>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</si>
  <si>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</si>
  <si>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</si>
  <si>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</si>
  <si>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</si>
  <si>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</si>
  <si>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</si>
  <si>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</si>
  <si>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</si>
  <si>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</si>
  <si>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</si>
  <si>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</si>
  <si>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</si>
  <si>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</si>
  <si>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</si>
  <si>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</si>
  <si>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</si>
  <si>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</si>
  <si>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</si>
  <si>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</si>
  <si>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</si>
  <si>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</si>
  <si>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</si>
  <si>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</si>
  <si>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</si>
  <si>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</si>
  <si>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</si>
  <si>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</si>
  <si>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</si>
  <si>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</si>
  <si>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</si>
  <si>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</si>
  <si>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</si>
  <si>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</si>
  <si>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</si>
  <si>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</si>
  <si>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</si>
  <si>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</si>
  <si>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</si>
  <si>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</si>
  <si>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</si>
  <si>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</si>
  <si>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</si>
  <si>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</si>
  <si>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</si>
  <si>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</si>
  <si>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</si>
  <si>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</si>
  <si>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</si>
  <si>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</si>
  <si>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</si>
  <si>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</si>
  <si>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</si>
  <si>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</si>
  <si>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</si>
  <si>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</si>
  <si>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</si>
  <si>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</si>
  <si>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</si>
  <si>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</si>
  <si>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</si>
  <si>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</si>
  <si>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</si>
  <si>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</si>
  <si>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</si>
  <si>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</si>
  <si>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</si>
  <si>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</si>
  <si>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</si>
  <si>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</si>
  <si>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</si>
  <si>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</si>
  <si>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</si>
  <si>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</si>
  <si>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</si>
  <si>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</si>
  <si>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</si>
  <si>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</si>
  <si>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</si>
  <si>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</si>
  <si>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</si>
  <si>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</si>
  <si>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</si>
  <si>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</si>
  <si>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</si>
  <si>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</si>
  <si>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</si>
  <si>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</si>
  <si>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</si>
  <si>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</si>
  <si>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</si>
  <si>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</si>
  <si>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</si>
  <si>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</si>
  <si>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</si>
  <si>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</si>
  <si>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</si>
  <si>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</si>
  <si>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</si>
  <si>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</si>
  <si>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</si>
  <si>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</si>
  <si>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</si>
  <si>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</si>
  <si>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</si>
  <si>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</si>
  <si>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</si>
  <si>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</si>
  <si>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</si>
  <si>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</si>
  <si>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</si>
  <si>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</si>
  <si>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</si>
  <si>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</si>
  <si>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</si>
  <si>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</si>
  <si>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</si>
  <si>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</si>
  <si>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</si>
  <si>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</si>
  <si>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</si>
  <si>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</si>
  <si>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</si>
  <si>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</si>
  <si>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</si>
  <si>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</si>
  <si>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</si>
  <si>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</si>
  <si>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</si>
  <si>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</si>
  <si>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</si>
  <si>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</si>
  <si>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</si>
  <si>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</si>
  <si>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</si>
  <si>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</si>
  <si>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</si>
  <si>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</si>
  <si>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</si>
  <si>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</si>
  <si>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</si>
  <si>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</si>
  <si>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</si>
  <si>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</si>
  <si>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</si>
  <si>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</si>
  <si>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</si>
  <si>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</si>
  <si>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</si>
  <si>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</si>
  <si>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</si>
  <si>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</si>
  <si>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</si>
  <si>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</si>
  <si>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</si>
  <si>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</si>
  <si>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</si>
  <si>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</si>
  <si>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</si>
  <si>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</si>
  <si>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</si>
  <si>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</si>
  <si>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</si>
  <si>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</si>
  <si>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</si>
  <si>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</si>
  <si>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</si>
  <si>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</si>
  <si>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</si>
  <si>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</si>
  <si>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</si>
  <si>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</si>
  <si>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</si>
  <si>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</si>
  <si>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</si>
  <si>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</si>
  <si>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</si>
  <si>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</si>
  <si>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</si>
  <si>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</si>
  <si>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</si>
  <si>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</si>
  <si>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</si>
  <si>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</si>
  <si>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</si>
  <si>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</si>
  <si>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</si>
  <si>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</si>
  <si>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</si>
  <si>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</si>
  <si>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</si>
  <si>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</si>
  <si>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</si>
  <si>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</si>
  <si>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</si>
  <si>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</si>
  <si>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</si>
  <si>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</si>
  <si>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</si>
  <si>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</si>
  <si>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</si>
  <si>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</si>
  <si>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</si>
  <si>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</si>
  <si>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</si>
  <si>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</si>
  <si>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</si>
  <si>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</si>
  <si>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</si>
  <si>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</si>
  <si>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</si>
  <si>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</si>
  <si>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</si>
  <si>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</si>
  <si>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</si>
  <si>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</si>
  <si>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</si>
  <si>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</si>
  <si>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</si>
  <si>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</si>
  <si>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</si>
  <si>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</si>
  <si>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</si>
  <si>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</si>
  <si>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</si>
  <si>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</si>
  <si>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</si>
  <si>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</si>
  <si>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</si>
  <si>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</si>
  <si>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</si>
  <si>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</si>
  <si>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</si>
  <si>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</si>
  <si>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</si>
  <si>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</si>
  <si>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</si>
  <si>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</si>
  <si>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</si>
  <si>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</si>
  <si>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</si>
  <si>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</si>
  <si>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</si>
  <si>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</si>
  <si>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</si>
  <si>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</si>
  <si>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</si>
  <si>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</si>
  <si>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</si>
  <si>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</si>
  <si>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</si>
  <si>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</si>
  <si>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</si>
  <si>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</si>
  <si>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</si>
  <si>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</si>
  <si>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</si>
  <si>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</si>
  <si>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</si>
  <si>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</si>
  <si>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</si>
  <si>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</si>
  <si>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</si>
  <si>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</si>
  <si>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</si>
  <si>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</si>
  <si>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</si>
  <si>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</si>
  <si>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</si>
  <si>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</si>
  <si>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</si>
  <si>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</si>
  <si>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</si>
  <si>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</si>
  <si>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</si>
  <si>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</si>
  <si>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</si>
  <si>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</si>
  <si>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</si>
  <si>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</si>
  <si>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</si>
  <si>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</si>
  <si>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</si>
  <si>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</si>
  <si>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</si>
  <si>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</si>
  <si>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</si>
  <si>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</si>
  <si>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</si>
  <si>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</si>
  <si>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</si>
  <si>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</si>
  <si>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</si>
  <si>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</si>
  <si>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</si>
  <si>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</si>
  <si>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</si>
  <si>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</si>
  <si>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</si>
  <si>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</si>
  <si>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</si>
  <si>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</si>
  <si>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</si>
  <si>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</si>
  <si>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</si>
  <si>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</si>
  <si>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</si>
  <si>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</si>
  <si>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</si>
  <si>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</si>
  <si>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</si>
  <si>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</si>
  <si>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</si>
  <si>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</si>
  <si>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</si>
  <si>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</si>
  <si>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</si>
  <si>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</si>
  <si>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</si>
  <si>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</si>
  <si>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</si>
  <si>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</si>
  <si>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</si>
  <si>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</si>
  <si>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</si>
  <si>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</si>
  <si>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</si>
  <si>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</si>
  <si>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</si>
  <si>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</si>
  <si>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</si>
  <si>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</si>
  <si>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</si>
  <si>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</si>
  <si>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</si>
  <si>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</si>
  <si>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</si>
  <si>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</si>
  <si>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</si>
  <si>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</si>
  <si>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</si>
  <si>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</si>
  <si>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</si>
  <si>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</si>
  <si>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</si>
  <si>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</si>
  <si>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</si>
  <si>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</si>
  <si>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</si>
  <si>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</si>
  <si>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</si>
  <si>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</si>
  <si>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</si>
  <si>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</si>
  <si>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</si>
  <si>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</si>
  <si>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</si>
  <si>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</si>
  <si>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</si>
  <si>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</si>
  <si>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</si>
  <si>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</si>
  <si>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</si>
  <si>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</si>
  <si>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</si>
  <si>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</si>
  <si>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</si>
  <si>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</si>
  <si>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</si>
  <si>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</si>
  <si>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</si>
  <si>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</si>
  <si>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</si>
  <si>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</si>
  <si>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</si>
  <si>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</si>
  <si>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</si>
  <si>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</si>
  <si>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</si>
  <si>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</si>
  <si>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</si>
  <si>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</si>
  <si>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</si>
  <si>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</si>
  <si>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</si>
  <si>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</si>
  <si>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</si>
  <si>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</si>
  <si>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</si>
  <si>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</si>
  <si>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</si>
  <si>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</si>
  <si>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</si>
  <si>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</si>
  <si>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</si>
  <si>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</si>
  <si>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</si>
  <si>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</si>
  <si>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</si>
  <si>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</si>
  <si>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</si>
  <si>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</si>
  <si>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</si>
  <si>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</si>
  <si>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</si>
  <si>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</si>
  <si>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</si>
  <si>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</si>
  <si>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</si>
  <si>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</si>
  <si>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</si>
  <si>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</si>
  <si>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</si>
  <si>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</si>
  <si>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</si>
  <si>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</si>
  <si>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</si>
  <si>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</si>
  <si>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</si>
  <si>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</si>
  <si>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</si>
  <si>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</si>
  <si>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</si>
  <si>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</si>
  <si>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</si>
  <si>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</si>
  <si>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</si>
  <si>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</si>
  <si>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</si>
  <si>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</si>
  <si>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</si>
  <si>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</si>
  <si>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</si>
  <si>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</si>
  <si>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</si>
  <si>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</si>
  <si>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</si>
  <si>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</si>
  <si>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</si>
  <si>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</si>
  <si>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</si>
  <si>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</si>
  <si>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</si>
  <si>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</si>
  <si>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</si>
  <si>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</si>
  <si>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</si>
  <si>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</si>
  <si>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</si>
  <si>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</si>
  <si>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</si>
  <si>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</si>
  <si>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</si>
  <si>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</si>
  <si>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</si>
  <si>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</si>
  <si>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</si>
  <si>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</si>
  <si>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</si>
  <si>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</si>
  <si>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</si>
  <si>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</si>
  <si>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</si>
  <si>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</si>
  <si>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</si>
  <si>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</si>
  <si>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</si>
  <si>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</si>
  <si>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</si>
  <si>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</si>
  <si>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</si>
  <si>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</si>
  <si>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</si>
  <si>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</si>
  <si>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</si>
  <si>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</si>
  <si>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</si>
  <si>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</si>
  <si>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</si>
  <si>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</si>
  <si>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</si>
  <si>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</si>
  <si>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</si>
  <si>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</si>
  <si>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</si>
  <si>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</si>
  <si>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</si>
  <si>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</si>
  <si>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</si>
  <si>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</si>
  <si>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</si>
  <si>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</si>
  <si>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</si>
  <si>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</si>
  <si>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</si>
  <si>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</si>
  <si>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</si>
  <si>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</si>
  <si>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</si>
  <si>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</si>
  <si>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</si>
  <si>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</si>
  <si>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</si>
  <si>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</si>
  <si>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</si>
  <si>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</si>
  <si>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</si>
  <si>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</si>
  <si>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</si>
  <si>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</si>
  <si>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</si>
  <si>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</si>
  <si>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</si>
  <si>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</si>
  <si>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</si>
  <si>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</si>
  <si>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</si>
  <si>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</si>
  <si>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</si>
  <si>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</si>
  <si>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</si>
  <si>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</si>
  <si>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</si>
  <si>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</si>
  <si>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</si>
  <si>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</si>
  <si>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</si>
  <si>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</si>
  <si>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</si>
  <si>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</si>
  <si>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</si>
  <si>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</si>
  <si>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</si>
  <si>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</si>
  <si>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</si>
  <si>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</si>
  <si>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</si>
  <si>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</si>
  <si>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</si>
  <si>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</si>
  <si>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</si>
  <si>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</si>
  <si>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</si>
  <si>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</si>
  <si>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</si>
  <si>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</si>
  <si>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</si>
  <si>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</si>
  <si>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</si>
  <si>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</si>
  <si>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</si>
  <si>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</si>
  <si>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</si>
  <si>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</si>
  <si>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</si>
  <si>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</si>
  <si>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</si>
  <si>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</si>
  <si>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</si>
  <si>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</si>
  <si>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</si>
  <si>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</si>
  <si>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</si>
  <si>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</si>
  <si>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</si>
  <si>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</si>
  <si>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</si>
  <si>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</si>
  <si>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</si>
  <si>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</si>
  <si>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</si>
  <si>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</si>
  <si>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</si>
  <si>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</si>
  <si>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</si>
  <si>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</si>
  <si>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</si>
  <si>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</si>
  <si>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</si>
  <si>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</si>
  <si>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</si>
  <si>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</si>
  <si>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</si>
  <si>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</si>
  <si>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</si>
  <si>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</si>
  <si>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</si>
  <si>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</si>
  <si>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</si>
  <si>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</si>
  <si>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</si>
  <si>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</si>
  <si>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</si>
  <si>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</si>
  <si>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</si>
  <si>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</si>
  <si>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</si>
  <si>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</si>
  <si>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</si>
  <si>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</si>
  <si>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</si>
  <si>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</si>
  <si>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</si>
  <si>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</si>
  <si>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</si>
  <si>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</si>
  <si>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</si>
  <si>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</si>
  <si>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</si>
  <si>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</si>
  <si>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</si>
  <si>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</si>
  <si>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</si>
  <si>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</si>
  <si>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</si>
  <si>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</si>
  <si>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</si>
  <si>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</si>
  <si>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</si>
  <si>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</si>
  <si>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</si>
  <si>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</si>
  <si>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</si>
  <si>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</si>
  <si>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</si>
  <si>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</si>
  <si>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</si>
  <si>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</si>
  <si>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</si>
  <si>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</si>
  <si>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</si>
  <si>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</si>
  <si>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</si>
  <si>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</si>
  <si>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</si>
  <si>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</si>
  <si>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</si>
  <si>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</si>
  <si>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</si>
  <si>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</si>
  <si>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</si>
  <si>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</si>
  <si>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</si>
  <si>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</si>
  <si>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</si>
  <si>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</si>
  <si>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</si>
  <si>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</si>
  <si>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</si>
  <si>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</si>
  <si>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</si>
  <si>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</si>
  <si>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</si>
  <si>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</si>
  <si>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</si>
  <si>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</si>
  <si>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</si>
  <si>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</si>
  <si>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</si>
  <si>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</si>
  <si>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</si>
  <si>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</si>
  <si>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</si>
  <si>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</si>
  <si>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</si>
  <si>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</si>
  <si>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</si>
  <si>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</si>
  <si>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</si>
  <si>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</si>
  <si>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</si>
  <si>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</si>
  <si>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</si>
  <si>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</si>
  <si>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</si>
  <si>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</si>
  <si>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</si>
  <si>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</si>
  <si>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</si>
  <si>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</si>
  <si>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</si>
  <si>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</si>
  <si>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</si>
  <si>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</si>
  <si>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</si>
  <si>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</si>
  <si>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</si>
  <si>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</si>
  <si>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</si>
  <si>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</si>
  <si>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</si>
  <si>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</si>
  <si>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</si>
  <si>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</si>
  <si>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</si>
  <si>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</si>
  <si>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</si>
  <si>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</si>
  <si>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</si>
  <si>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</si>
  <si>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</si>
  <si>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</si>
  <si>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</si>
  <si>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</si>
  <si>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</si>
  <si>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</si>
  <si>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</si>
  <si>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</si>
  <si>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</si>
  <si>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</si>
  <si>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</si>
  <si>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</si>
  <si>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</si>
  <si>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</si>
  <si>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</si>
  <si>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</si>
  <si>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</si>
  <si>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</si>
  <si>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</si>
  <si>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</si>
  <si>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</si>
  <si>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</si>
  <si>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</si>
  <si>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</si>
  <si>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</si>
  <si>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</si>
  <si>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</si>
  <si>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</si>
  <si>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</si>
  <si>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</si>
  <si>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</si>
  <si>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</si>
  <si>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</si>
  <si>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</si>
  <si>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</si>
  <si>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</si>
  <si>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</si>
  <si>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</si>
  <si>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</si>
  <si>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</si>
  <si>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</si>
  <si>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</si>
  <si>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</si>
  <si>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</si>
  <si>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</si>
  <si>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</si>
  <si>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</si>
  <si>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</si>
  <si>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</si>
  <si>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</si>
  <si>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</si>
  <si>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</si>
  <si>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</si>
  <si>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</si>
  <si>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</si>
  <si>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</si>
  <si>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</si>
  <si>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</si>
  <si>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</si>
  <si>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</si>
  <si>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</si>
  <si>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</si>
  <si>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</si>
  <si>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</si>
  <si>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</si>
  <si>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</si>
  <si>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</si>
  <si>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</si>
  <si>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</si>
  <si>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</si>
  <si>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</si>
  <si>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</si>
  <si>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</si>
  <si>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</si>
  <si>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</si>
  <si>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</si>
  <si>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</si>
  <si>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</si>
  <si>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</si>
  <si>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</si>
  <si>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</si>
  <si>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</si>
  <si>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</si>
  <si>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</si>
  <si>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</si>
  <si>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</si>
  <si>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</si>
  <si>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</si>
  <si>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</si>
  <si>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</si>
  <si>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</si>
  <si>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</si>
  <si>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</si>
  <si>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</si>
  <si>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</si>
  <si>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</si>
  <si>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</si>
  <si>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</si>
  <si>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</si>
  <si>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</si>
  <si>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</si>
  <si>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</si>
  <si>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</si>
  <si>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</si>
  <si>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</si>
  <si>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</si>
  <si>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</si>
  <si>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</si>
  <si>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</si>
  <si>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</si>
  <si>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</si>
  <si>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</si>
  <si>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</si>
  <si>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</si>
  <si>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</si>
  <si>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</si>
  <si>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</si>
  <si>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</si>
  <si>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</si>
  <si>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</si>
  <si>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</si>
  <si>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</si>
  <si>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</si>
  <si>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</si>
  <si>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</si>
  <si>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</si>
  <si>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</si>
  <si>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</si>
  <si>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</si>
  <si>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</si>
  <si>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</si>
  <si>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</si>
  <si>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</si>
  <si>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</si>
  <si>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</si>
  <si>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</si>
  <si>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</si>
  <si>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</si>
  <si>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</si>
  <si>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</si>
  <si>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</si>
  <si>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</si>
  <si>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</si>
  <si>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</si>
  <si>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</si>
  <si>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</si>
  <si>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</si>
  <si>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</si>
  <si>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</si>
  <si>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</si>
  <si>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</si>
  <si>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</si>
  <si>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</si>
  <si>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</si>
  <si>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</si>
  <si>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</si>
  <si>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</si>
  <si>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</si>
  <si>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</si>
  <si>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</si>
  <si>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</si>
  <si>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</si>
  <si>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</si>
  <si>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</si>
  <si>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</si>
  <si>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</si>
  <si>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</si>
  <si>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</si>
  <si>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</si>
  <si>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</si>
  <si>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</si>
  <si>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</si>
  <si>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</si>
  <si>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</si>
  <si>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</si>
  <si>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</si>
  <si>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</si>
  <si>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</si>
  <si>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</si>
  <si>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</si>
  <si>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</si>
  <si>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</si>
  <si>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</si>
  <si>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</si>
  <si>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</si>
  <si>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</si>
  <si>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</si>
  <si>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</si>
  <si>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</si>
  <si>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</si>
  <si>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</si>
  <si>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</si>
  <si>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</si>
  <si>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</si>
  <si>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</si>
  <si>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</si>
  <si>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</si>
  <si>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</si>
  <si>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</si>
  <si>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</si>
  <si>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</si>
  <si>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</si>
  <si>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</si>
  <si>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</si>
  <si>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</si>
  <si>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</si>
  <si>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</si>
  <si>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</si>
  <si>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</si>
  <si>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</si>
  <si>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</si>
  <si>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</si>
  <si>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</si>
  <si>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</si>
  <si>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</si>
  <si>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</si>
  <si>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</si>
  <si>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</si>
  <si>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</si>
  <si>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</si>
  <si>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</si>
  <si>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</si>
  <si>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</si>
  <si>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</si>
  <si>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</si>
  <si>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</si>
  <si>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</si>
  <si>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</si>
  <si>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</si>
  <si>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</si>
  <si>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</si>
  <si>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</si>
  <si>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</si>
  <si>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</si>
  <si>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</si>
  <si>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</si>
  <si>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</si>
  <si>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</si>
  <si>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</si>
  <si>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</si>
  <si>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</si>
  <si>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</si>
  <si>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</si>
  <si>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</si>
  <si>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</si>
  <si>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</si>
  <si>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</si>
  <si>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</si>
  <si>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</si>
  <si>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</si>
  <si>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</si>
  <si>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</si>
  <si>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</si>
  <si>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</si>
  <si>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</si>
  <si>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</si>
  <si>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</si>
  <si>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</si>
  <si>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</si>
  <si>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</si>
  <si>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</si>
  <si>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</si>
  <si>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</si>
  <si>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</si>
  <si>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</si>
  <si>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</si>
  <si>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</si>
  <si>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</si>
  <si>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</si>
  <si>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</si>
  <si>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</si>
  <si>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</si>
  <si>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</si>
  <si>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</si>
  <si>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</si>
  <si>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</si>
  <si>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</si>
  <si>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</si>
  <si>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</si>
  <si>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</si>
  <si>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</si>
  <si>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</si>
  <si>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</si>
  <si>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</si>
  <si>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</si>
  <si>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</si>
  <si>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</si>
  <si>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</si>
  <si>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</si>
  <si>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</si>
  <si>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</si>
  <si>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</si>
  <si>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</si>
  <si>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</si>
  <si>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</si>
  <si>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</si>
  <si>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</si>
  <si>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</si>
  <si>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</si>
  <si>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</si>
  <si>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</si>
  <si>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</si>
  <si>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</si>
  <si>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</si>
  <si>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</si>
  <si>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</si>
  <si>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</si>
  <si>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</si>
  <si>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</si>
  <si>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</si>
  <si>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</si>
  <si>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</si>
  <si>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</si>
  <si>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</si>
  <si>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</si>
  <si>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</si>
  <si>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</si>
  <si>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</si>
  <si>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</si>
  <si>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</si>
  <si>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</si>
  <si>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</si>
  <si>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</si>
  <si>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</si>
  <si>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</si>
  <si>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</si>
  <si>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</si>
  <si>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</si>
  <si>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</si>
  <si>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</si>
  <si>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</si>
  <si>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</si>
  <si>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</si>
  <si>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</si>
  <si>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</si>
  <si>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</si>
  <si>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</si>
  <si>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</si>
  <si>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</si>
  <si>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</si>
  <si>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</si>
  <si>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</si>
  <si>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</si>
  <si>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</si>
  <si>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</si>
  <si>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</si>
  <si>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</si>
  <si>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</si>
  <si>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</si>
  <si>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</si>
  <si>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</si>
  <si>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</si>
  <si>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</si>
  <si>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</si>
  <si>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</si>
  <si>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</si>
  <si>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</si>
  <si>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</si>
  <si>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</si>
  <si>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</si>
  <si>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</si>
  <si>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</si>
  <si>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</si>
  <si>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</si>
  <si>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</si>
  <si>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</si>
  <si>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</si>
  <si>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</si>
  <si>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</si>
  <si>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</si>
  <si>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</si>
  <si>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</si>
  <si>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</si>
  <si>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</si>
  <si>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</si>
  <si>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</si>
  <si>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</si>
  <si>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</si>
  <si>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</si>
  <si>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</si>
  <si>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</si>
  <si>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</si>
  <si>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</si>
  <si>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</si>
  <si>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</si>
  <si>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</si>
  <si>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</si>
  <si>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</si>
  <si>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</si>
  <si>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</si>
  <si>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</si>
  <si>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</si>
  <si>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</si>
  <si>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</si>
  <si>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</si>
  <si>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</si>
  <si>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</si>
  <si>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</si>
  <si>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</si>
  <si>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</si>
  <si>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</si>
  <si>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</si>
  <si>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</si>
  <si>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</si>
  <si>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</si>
  <si>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</si>
  <si>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</si>
  <si>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</si>
  <si>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</si>
  <si>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</si>
  <si>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</si>
  <si>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</si>
  <si>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</si>
  <si>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</si>
  <si>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</si>
  <si>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</si>
  <si>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</si>
  <si>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</si>
  <si>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</si>
  <si>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</si>
  <si>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</si>
  <si>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</si>
  <si>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</si>
  <si>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</si>
  <si>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</si>
  <si>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</si>
  <si>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</si>
  <si>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</si>
  <si>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</si>
  <si>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</si>
  <si>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</si>
  <si>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</si>
  <si>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</si>
  <si>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</si>
  <si>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</si>
  <si>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</si>
  <si>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</si>
  <si>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</si>
  <si>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</si>
  <si>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</si>
  <si>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</si>
  <si>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</si>
  <si>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</si>
  <si>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</si>
  <si>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</si>
  <si>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</si>
  <si>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</si>
  <si>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</si>
  <si>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</si>
  <si>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</si>
  <si>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</si>
  <si>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</si>
  <si>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</si>
  <si>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</si>
  <si>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</si>
  <si>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</si>
  <si>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</si>
  <si>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</si>
  <si>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</si>
  <si>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</si>
  <si>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</si>
  <si>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</si>
  <si>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</si>
  <si>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</si>
  <si>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</si>
  <si>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</si>
  <si>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</si>
  <si>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</si>
  <si>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</si>
  <si>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</si>
  <si>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</si>
  <si>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</si>
  <si>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</si>
  <si>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</si>
  <si>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</si>
  <si>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</si>
  <si>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</si>
  <si>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</si>
  <si>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</si>
  <si>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</si>
  <si>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</si>
  <si>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</si>
  <si>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</si>
  <si>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</si>
  <si>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</si>
  <si>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</si>
  <si>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</si>
  <si>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</si>
  <si>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</si>
  <si>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</si>
  <si>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</si>
  <si>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</si>
  <si>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</si>
  <si>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</si>
  <si>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</si>
  <si>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</si>
  <si>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</si>
  <si>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</si>
  <si>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</si>
  <si>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</si>
  <si>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</si>
  <si>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</si>
  <si>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</si>
  <si>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</si>
  <si>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</si>
  <si>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</si>
  <si>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</si>
  <si>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</si>
  <si>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</si>
  <si>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</si>
  <si>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</si>
  <si>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</si>
  <si>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</si>
  <si>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</si>
  <si>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</si>
  <si>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</si>
  <si>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</si>
  <si>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</si>
  <si>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</si>
  <si>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</si>
  <si>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</si>
  <si>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</si>
  <si>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</si>
  <si>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</si>
  <si>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</si>
  <si>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</si>
  <si>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</si>
  <si>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</si>
  <si>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</si>
  <si>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</si>
  <si>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</si>
  <si>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</si>
  <si>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</si>
  <si>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</si>
  <si>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</si>
  <si>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</si>
  <si>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</si>
  <si>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</si>
  <si>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</si>
  <si>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</si>
  <si>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</si>
  <si>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</si>
  <si>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</si>
  <si>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</si>
  <si>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</si>
  <si>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</si>
  <si>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</si>
  <si>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</si>
  <si>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</si>
  <si>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</si>
  <si>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</si>
  <si>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</si>
  <si>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</si>
  <si>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</si>
  <si>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</si>
  <si>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</si>
  <si>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</si>
  <si>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</si>
  <si>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</si>
  <si>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</si>
  <si>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</si>
  <si>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</si>
  <si>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</si>
  <si>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</si>
  <si>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</si>
  <si>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</si>
  <si>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</si>
  <si>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</si>
  <si>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</si>
  <si>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</si>
  <si>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</si>
  <si>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</si>
  <si>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</si>
  <si>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</si>
  <si>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</si>
  <si>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</si>
  <si>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</si>
  <si>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</si>
  <si>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</si>
  <si>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</si>
  <si>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</si>
  <si>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</si>
  <si>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</si>
  <si>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</si>
  <si>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</si>
  <si>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</si>
  <si>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</si>
  <si>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</si>
  <si>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</si>
  <si>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</si>
  <si>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</si>
  <si>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</si>
  <si>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</si>
  <si>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</si>
  <si>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</si>
  <si>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</si>
  <si>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</si>
  <si>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</si>
  <si>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</si>
  <si>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</si>
  <si>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</si>
  <si>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</si>
  <si>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</si>
  <si>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</si>
  <si>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</si>
  <si>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</si>
  <si>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</si>
  <si>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</si>
  <si>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</si>
  <si>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</si>
  <si>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</si>
  <si>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</si>
  <si>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</si>
  <si>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</si>
  <si>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</si>
  <si>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</si>
  <si>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</si>
  <si>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</si>
  <si>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</si>
  <si>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</si>
  <si>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</si>
  <si>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</si>
  <si>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</si>
  <si>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</si>
  <si>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</si>
  <si>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</si>
  <si>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</si>
  <si>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</si>
  <si>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</si>
  <si>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</si>
  <si>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</si>
  <si>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</si>
  <si>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</si>
  <si>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</si>
  <si>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</si>
  <si>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</si>
  <si>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</si>
  <si>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</si>
  <si>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</si>
  <si>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</si>
  <si>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</si>
  <si>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</si>
  <si>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</si>
  <si>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</si>
  <si>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</si>
  <si>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</si>
  <si>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</si>
  <si>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</si>
  <si>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</si>
  <si>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</si>
  <si>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</si>
  <si>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</si>
  <si>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</si>
  <si>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</si>
  <si>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</si>
  <si>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</si>
  <si>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</si>
  <si>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</si>
  <si>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</si>
  <si>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</si>
  <si>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</si>
  <si>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</si>
  <si>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</si>
  <si>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</si>
  <si>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</si>
  <si>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</si>
  <si>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</si>
  <si>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</si>
  <si>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</si>
  <si>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</si>
  <si>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</si>
  <si>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</si>
  <si>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</si>
  <si>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</si>
  <si>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</si>
  <si>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</si>
  <si>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</si>
  <si>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</si>
  <si>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</si>
  <si>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</si>
  <si>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</si>
  <si>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</si>
  <si>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</si>
  <si>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</si>
  <si>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</si>
  <si>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</si>
  <si>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</si>
  <si>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</si>
  <si>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</si>
  <si>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</si>
  <si>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</si>
  <si>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</si>
  <si>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</si>
  <si>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</si>
  <si>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</si>
  <si>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</si>
  <si>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</si>
  <si>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</si>
  <si>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</si>
  <si>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</si>
  <si>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</si>
  <si>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</si>
  <si>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</si>
  <si>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</si>
  <si>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</si>
  <si>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</si>
  <si>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</si>
  <si>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</si>
  <si>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</si>
  <si>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</si>
  <si>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</si>
  <si>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</si>
  <si>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</si>
  <si>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</si>
  <si>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</si>
  <si>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</si>
  <si>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</si>
  <si>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</si>
  <si>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</si>
  <si>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</si>
  <si>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</si>
  <si>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</si>
  <si>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</si>
  <si>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</si>
  <si>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</si>
  <si>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</si>
  <si>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</si>
  <si>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</si>
  <si>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</si>
  <si>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</si>
  <si>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</si>
  <si>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</si>
  <si>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</si>
  <si>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</si>
  <si>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</si>
  <si>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</si>
  <si>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</si>
  <si>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</si>
  <si>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</si>
  <si>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</si>
  <si>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</si>
  <si>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</si>
  <si>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</si>
  <si>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</si>
  <si>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</si>
  <si>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</si>
  <si>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</si>
  <si>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</si>
  <si>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</si>
  <si>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</si>
  <si>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</si>
  <si>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</si>
  <si>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</si>
  <si>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</si>
  <si>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</si>
  <si>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</si>
  <si>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</si>
  <si>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</si>
  <si>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</si>
  <si>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</si>
  <si>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</si>
  <si>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</si>
  <si>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</si>
  <si>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</si>
  <si>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</si>
  <si>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</si>
  <si>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</si>
  <si>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</si>
  <si>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</si>
  <si>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</si>
  <si>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</si>
  <si>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</si>
  <si>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</si>
  <si>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</si>
  <si>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</si>
  <si>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</si>
  <si>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</si>
  <si>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</si>
  <si>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</si>
  <si>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</si>
  <si>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</si>
  <si>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</si>
  <si>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</si>
  <si>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</si>
  <si>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</si>
  <si>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</si>
  <si>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</si>
  <si>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</si>
  <si>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</si>
  <si>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</si>
  <si>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</si>
  <si>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</si>
  <si>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</si>
  <si>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</si>
  <si>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</si>
  <si>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</si>
  <si>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</si>
  <si>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</si>
  <si>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</si>
  <si>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</si>
  <si>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</si>
  <si>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</si>
  <si>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</si>
  <si>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</si>
  <si>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</si>
  <si>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</si>
  <si>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</si>
  <si>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</si>
  <si>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</si>
  <si>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</si>
  <si>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</si>
  <si>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</si>
  <si>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</si>
  <si>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</si>
  <si>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</si>
  <si>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</si>
  <si>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</si>
  <si>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</si>
  <si>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</si>
  <si>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</si>
  <si>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</si>
  <si>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</si>
  <si>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</si>
  <si>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</si>
  <si>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</si>
  <si>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</si>
  <si>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</si>
  <si>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</si>
  <si>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</si>
  <si>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</si>
  <si>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</si>
  <si>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</si>
  <si>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</si>
  <si>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</si>
  <si>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</si>
  <si>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</si>
  <si>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</si>
  <si>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</si>
  <si>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</si>
  <si>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</si>
  <si>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</si>
  <si>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</si>
  <si>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</si>
  <si>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</si>
  <si>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</si>
  <si>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</si>
  <si>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</si>
  <si>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</si>
  <si>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</si>
  <si>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</si>
  <si>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</si>
  <si>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</si>
  <si>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</si>
  <si>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</si>
  <si>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</si>
  <si>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</si>
  <si>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</si>
  <si>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</si>
  <si>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</si>
  <si>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</si>
  <si>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</si>
  <si>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</si>
  <si>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</si>
  <si>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</si>
  <si>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</si>
  <si>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</si>
  <si>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</si>
  <si>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</si>
  <si>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</si>
  <si>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</si>
  <si>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</si>
  <si>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</si>
  <si>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</si>
  <si>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</si>
  <si>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</si>
  <si>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</si>
  <si>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</si>
  <si>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</si>
  <si>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</si>
  <si>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</si>
  <si>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</si>
  <si>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</si>
  <si>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</si>
  <si>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</si>
  <si>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</si>
  <si>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</si>
  <si>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</si>
  <si>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</si>
  <si>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</si>
  <si>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</si>
  <si>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</si>
  <si>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</si>
  <si>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</si>
  <si>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</si>
  <si>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</si>
  <si>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</si>
  <si>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</si>
  <si>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</si>
  <si>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</si>
  <si>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</si>
  <si>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</si>
  <si>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</si>
  <si>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</si>
  <si>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</si>
  <si>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</si>
  <si>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</si>
  <si>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</si>
  <si>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</si>
  <si>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</si>
  <si>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</si>
  <si>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</si>
  <si>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</si>
  <si>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</si>
  <si>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</si>
  <si>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</si>
  <si>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</si>
  <si>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</si>
  <si>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</si>
  <si>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</si>
  <si>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</si>
  <si>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</si>
  <si>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</si>
  <si>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</si>
  <si>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</si>
  <si>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</si>
  <si>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</si>
  <si>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</si>
  <si>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</si>
  <si>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</si>
  <si>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</si>
  <si>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</si>
  <si>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</si>
  <si>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</si>
  <si>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</si>
  <si>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</si>
  <si>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</si>
  <si>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</si>
  <si>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</si>
  <si>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</si>
  <si>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</si>
  <si>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</si>
  <si>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</si>
  <si>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</si>
  <si>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</si>
  <si>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</si>
  <si>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</si>
  <si>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</si>
  <si>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</si>
  <si>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</si>
  <si>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</si>
  <si>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</si>
  <si>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</si>
  <si>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</si>
  <si>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</si>
  <si>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</si>
  <si>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</si>
  <si>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</si>
  <si>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</si>
  <si>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</si>
  <si>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</si>
  <si>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</si>
  <si>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</si>
  <si>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</si>
  <si>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</si>
  <si>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</si>
  <si>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</si>
  <si>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</si>
  <si>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</si>
  <si>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</si>
  <si>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</si>
  <si>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</si>
  <si>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</si>
  <si>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</si>
  <si>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</si>
  <si>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</si>
  <si>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</si>
  <si>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</si>
  <si>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</si>
  <si>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</si>
  <si>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</si>
  <si>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</si>
  <si>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</si>
  <si>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</si>
  <si>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</si>
  <si>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</si>
  <si>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</si>
  <si>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</si>
  <si>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</si>
  <si>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</si>
  <si>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</si>
  <si>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</si>
  <si>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</si>
  <si>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</si>
  <si>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</si>
  <si>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</si>
  <si>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</si>
  <si>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</si>
  <si>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</si>
  <si>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</si>
  <si>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</si>
  <si>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</si>
  <si>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</si>
  <si>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</si>
  <si>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</si>
  <si>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</si>
  <si>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</si>
  <si>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</si>
  <si>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</si>
  <si>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</si>
  <si>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</si>
  <si>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</si>
  <si>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</si>
  <si>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</si>
  <si>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</si>
  <si>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</si>
  <si>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</si>
  <si>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</si>
  <si>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</si>
  <si>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</si>
  <si>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</si>
  <si>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</si>
  <si>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</si>
  <si>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</si>
  <si>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</si>
  <si>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</si>
  <si>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</si>
  <si>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</si>
  <si>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</si>
  <si>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</si>
  <si>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</si>
  <si>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</si>
  <si>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</si>
  <si>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</si>
  <si>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</si>
  <si>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</si>
  <si>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</si>
  <si>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</si>
  <si>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</si>
  <si>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</si>
  <si>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</si>
  <si>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</si>
  <si>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</si>
  <si>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</si>
  <si>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</si>
  <si>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</si>
  <si>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</si>
  <si>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</si>
  <si>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</si>
  <si>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</si>
  <si>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</si>
  <si>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</si>
  <si>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</si>
  <si>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</si>
  <si>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</si>
  <si>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</si>
  <si>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</si>
  <si>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</si>
  <si>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</si>
  <si>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</si>
  <si>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</si>
  <si>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</si>
  <si>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</si>
  <si>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</si>
  <si>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</si>
  <si>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</si>
  <si>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</si>
  <si>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</si>
  <si>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</si>
  <si>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</si>
  <si>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</si>
  <si>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</si>
  <si>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</si>
  <si>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</si>
  <si>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</si>
  <si>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</si>
  <si>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</si>
  <si>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</si>
  <si>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</si>
  <si>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</si>
  <si>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</si>
  <si>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</si>
  <si>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</si>
  <si>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</si>
  <si>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</si>
  <si>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</si>
  <si>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</si>
  <si>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</si>
  <si>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</si>
  <si>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</si>
  <si>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</si>
  <si>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</si>
  <si>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</si>
  <si>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</si>
  <si>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</si>
  <si>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</si>
  <si>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</si>
  <si>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</si>
  <si>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</si>
  <si>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</si>
  <si>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</si>
  <si>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</si>
  <si>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</si>
  <si>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</si>
  <si>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</si>
  <si>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</si>
  <si>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</si>
  <si>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</si>
  <si>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</si>
  <si>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</si>
  <si>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</si>
  <si>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</si>
  <si>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</si>
  <si>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</si>
  <si>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</si>
  <si>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</si>
  <si>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</si>
  <si>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</si>
  <si>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</si>
  <si>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</si>
  <si>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</si>
  <si>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</si>
  <si>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</si>
  <si>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</si>
  <si>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</si>
  <si>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</si>
  <si>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</si>
  <si>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</si>
  <si>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</si>
  <si>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</si>
  <si>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</si>
  <si>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</si>
  <si>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</si>
  <si>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</si>
  <si>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</si>
  <si>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</si>
  <si>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</si>
  <si>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</si>
  <si>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</si>
  <si>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</si>
  <si>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</si>
  <si>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</si>
  <si>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</si>
  <si>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</si>
  <si>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</si>
  <si>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</si>
  <si>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</si>
  <si>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</si>
  <si>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</si>
  <si>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</si>
  <si>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</si>
  <si>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</si>
  <si>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</si>
  <si>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</si>
  <si>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</si>
  <si>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</si>
  <si>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</si>
  <si>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</si>
  <si>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</si>
  <si>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</si>
  <si>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</si>
  <si>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</si>
  <si>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</si>
  <si>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</si>
  <si>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</si>
  <si>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</si>
  <si>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</si>
  <si>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</si>
  <si>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</si>
  <si>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</si>
  <si>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</si>
  <si>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</si>
  <si>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</si>
  <si>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</si>
  <si>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</si>
  <si>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</si>
  <si>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</si>
  <si>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</si>
  <si>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</si>
  <si>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</si>
  <si>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</si>
  <si>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</si>
  <si>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</si>
  <si>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</si>
  <si>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</si>
  <si>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</si>
  <si>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</si>
  <si>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</si>
  <si>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</si>
  <si>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</si>
  <si>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</si>
  <si>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</si>
  <si>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</si>
  <si>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</si>
  <si>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</si>
  <si>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</si>
  <si>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</si>
  <si>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</si>
  <si>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</si>
  <si>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</si>
  <si>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</si>
  <si>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</si>
  <si>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</si>
  <si>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</si>
  <si>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</si>
  <si>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</si>
  <si>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</si>
  <si>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</si>
  <si>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</si>
  <si>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</si>
  <si>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</si>
  <si>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</si>
  <si>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</si>
  <si>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</si>
  <si>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</si>
  <si>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</si>
  <si>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</si>
  <si>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</si>
  <si>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</si>
  <si>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</si>
  <si>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</si>
  <si>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</si>
  <si>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</si>
  <si>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</si>
  <si>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</si>
  <si>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</si>
  <si>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</si>
  <si>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</si>
  <si>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</si>
  <si>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</si>
  <si>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</si>
  <si>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</si>
  <si>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</si>
  <si>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</si>
  <si>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</si>
  <si>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</si>
  <si>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</si>
  <si>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</si>
  <si>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</si>
  <si>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</si>
  <si>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</si>
  <si>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</si>
  <si>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</si>
  <si>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</si>
  <si>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</si>
  <si>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</si>
  <si>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</si>
  <si>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</si>
  <si>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</si>
  <si>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</si>
  <si>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</si>
  <si>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</si>
  <si>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</si>
  <si>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</si>
  <si>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</si>
  <si>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</si>
  <si>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</si>
  <si>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</si>
  <si>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</si>
  <si>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</si>
  <si>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</si>
  <si>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</si>
  <si>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</si>
  <si>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</si>
  <si>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</si>
  <si>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</si>
  <si>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</si>
  <si>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</si>
  <si>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</si>
  <si>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</si>
  <si>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</si>
  <si>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</si>
  <si>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</si>
  <si>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</si>
  <si>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</si>
  <si>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</si>
  <si>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</si>
  <si>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</si>
  <si>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</si>
  <si>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</si>
  <si>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</si>
  <si>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</si>
  <si>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</si>
  <si>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</si>
  <si>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</si>
  <si>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</si>
  <si>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</si>
  <si>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</si>
  <si>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</si>
  <si>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</si>
  <si>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</si>
  <si>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</si>
  <si>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</si>
  <si>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</si>
  <si>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</si>
  <si>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</si>
  <si>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</si>
  <si>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</si>
  <si>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</si>
  <si>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</si>
  <si>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</si>
  <si>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</si>
  <si>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</si>
  <si>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</si>
  <si>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</si>
  <si>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</si>
  <si>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</si>
  <si>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</si>
  <si>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</si>
  <si>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</si>
  <si>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</si>
  <si>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</si>
  <si>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</si>
  <si>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</si>
  <si>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</si>
  <si>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</si>
  <si>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</si>
  <si>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</si>
  <si>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</si>
  <si>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</si>
  <si>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</si>
  <si>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</si>
  <si>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</si>
  <si>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</si>
  <si>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</si>
  <si>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</si>
  <si>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</si>
  <si>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</si>
  <si>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</si>
  <si>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</si>
  <si>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</si>
  <si>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</si>
  <si>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</si>
  <si>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</si>
  <si>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</si>
  <si>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</si>
  <si>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</si>
  <si>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</si>
  <si>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</si>
  <si>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</si>
  <si>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</si>
  <si>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</si>
  <si>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</si>
  <si>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</si>
  <si>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</si>
  <si>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</si>
  <si>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</si>
  <si>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</si>
  <si>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</si>
  <si>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</si>
  <si>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</si>
  <si>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</si>
  <si>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</si>
  <si>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</si>
  <si>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</si>
  <si>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</si>
  <si>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</si>
  <si>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</si>
  <si>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</si>
  <si>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</si>
  <si>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</si>
  <si>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</si>
  <si>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</si>
  <si>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</si>
  <si>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</si>
  <si>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</si>
  <si>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</si>
  <si>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</si>
  <si>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</si>
  <si>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</si>
  <si>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</si>
  <si>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</si>
  <si>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</si>
  <si>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</si>
  <si>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</si>
  <si>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</si>
  <si>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</si>
  <si>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</si>
  <si>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</si>
  <si>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</si>
  <si>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</si>
  <si>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</si>
  <si>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</si>
  <si>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</si>
  <si>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</si>
  <si>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</si>
  <si>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</si>
  <si>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</si>
  <si>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</si>
  <si>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</si>
  <si>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</si>
  <si>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</si>
  <si>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</si>
  <si>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</si>
  <si>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</si>
  <si>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</si>
  <si>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</si>
  <si>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</si>
  <si>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</si>
  <si>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</si>
  <si>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</si>
  <si>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</si>
  <si>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</si>
  <si>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</si>
  <si>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</si>
  <si>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</si>
  <si>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</si>
  <si>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</si>
  <si>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</si>
  <si>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</si>
  <si>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</si>
  <si>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</si>
  <si>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</si>
  <si>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</si>
  <si>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</si>
  <si>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</si>
  <si>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</si>
  <si>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</si>
  <si>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</si>
  <si>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</si>
  <si>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</si>
  <si>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</si>
  <si>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</si>
  <si>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</si>
  <si>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</si>
  <si>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</si>
  <si>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</si>
  <si>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</si>
  <si>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</si>
  <si>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</si>
  <si>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</si>
  <si>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</si>
  <si>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</si>
  <si>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</si>
  <si>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</si>
  <si>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</si>
  <si>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</si>
  <si>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</si>
  <si>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</si>
  <si>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</si>
  <si>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</si>
  <si>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</si>
  <si>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</si>
  <si>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</si>
  <si>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</si>
  <si>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</si>
  <si>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</si>
  <si>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</si>
  <si>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</si>
  <si>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</si>
  <si>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</si>
  <si>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</si>
  <si>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</si>
  <si>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</si>
  <si>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</si>
  <si>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</si>
  <si>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</si>
  <si>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</si>
  <si>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</si>
  <si>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</si>
  <si>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</si>
  <si>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</si>
  <si>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</si>
  <si>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</si>
  <si>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</si>
  <si>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</si>
  <si>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</si>
  <si>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</si>
  <si>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</si>
  <si>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</si>
  <si>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</si>
  <si>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</si>
  <si>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</si>
  <si>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</si>
  <si>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</si>
  <si>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</si>
  <si>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</si>
  <si>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</si>
  <si>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</si>
  <si>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</si>
  <si>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</si>
  <si>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</si>
  <si>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</si>
  <si>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</si>
  <si>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</si>
  <si>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</si>
  <si>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</si>
  <si>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</si>
  <si>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</si>
  <si>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</si>
  <si>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</si>
  <si>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</si>
  <si>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</si>
  <si>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</si>
  <si>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</si>
  <si>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</si>
  <si>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</si>
  <si>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</si>
  <si>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</si>
  <si>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</si>
  <si>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</si>
  <si>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</si>
  <si>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</si>
  <si>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</si>
  <si>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</si>
  <si>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</si>
  <si>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</si>
  <si>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</si>
  <si>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</si>
  <si>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</si>
  <si>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</si>
  <si>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</si>
  <si>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</si>
  <si>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</si>
  <si>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</si>
  <si>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</si>
  <si>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</si>
  <si>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</si>
  <si>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</si>
  <si>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</si>
  <si>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</si>
  <si>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</si>
  <si>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</si>
  <si>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</si>
  <si>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</si>
  <si>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</si>
  <si>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</si>
  <si>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</si>
  <si>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</si>
  <si>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</si>
  <si>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</si>
  <si>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</si>
  <si>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</si>
  <si>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</si>
  <si>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</si>
  <si>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</si>
  <si>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</si>
  <si>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</si>
  <si>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</si>
  <si>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</si>
  <si>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</si>
  <si>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</si>
  <si>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</si>
  <si>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</si>
  <si>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</si>
  <si>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</si>
  <si>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</si>
  <si>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</si>
  <si>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</si>
  <si>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</si>
  <si>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</si>
  <si>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</si>
  <si>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</si>
  <si>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</si>
  <si>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</si>
  <si>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</si>
  <si>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</si>
  <si>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</si>
  <si>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</si>
  <si>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</si>
  <si>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</si>
  <si>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</si>
  <si>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</si>
  <si>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</si>
  <si>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</si>
  <si>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</si>
  <si>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</si>
  <si>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</si>
  <si>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</si>
  <si>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</si>
  <si>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</si>
  <si>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</si>
  <si>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</si>
  <si>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</si>
  <si>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</si>
  <si>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</si>
  <si>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</si>
  <si>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</si>
  <si>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</si>
  <si>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</si>
  <si>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</si>
  <si>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</si>
  <si>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</si>
  <si>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</si>
  <si>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</si>
  <si>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</si>
  <si>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</si>
  <si>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</si>
  <si>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</si>
  <si>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</si>
  <si>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</si>
  <si>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</si>
  <si>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</si>
  <si>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</si>
  <si>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</si>
  <si>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</si>
  <si>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</si>
  <si>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</si>
  <si>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</si>
  <si>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</si>
  <si>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</si>
  <si>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</si>
  <si>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</si>
  <si>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</si>
  <si>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</si>
  <si>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</si>
  <si>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</si>
  <si>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</si>
  <si>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</si>
  <si>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</si>
  <si>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</si>
  <si>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</si>
  <si>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</si>
  <si>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</si>
  <si>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</si>
  <si>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</si>
  <si>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</si>
  <si>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</si>
  <si>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</si>
  <si>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</si>
  <si>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</si>
  <si>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</si>
  <si>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</si>
  <si>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</si>
  <si>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</si>
  <si>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</si>
  <si>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</si>
  <si>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</si>
  <si>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</si>
  <si>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</si>
  <si>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</si>
  <si>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</si>
  <si>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</si>
  <si>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</si>
  <si>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</si>
  <si>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</si>
  <si>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</si>
  <si>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</si>
  <si>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</si>
  <si>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</si>
  <si>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</si>
  <si>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</si>
  <si>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</si>
  <si>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</si>
  <si>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</si>
  <si>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</si>
  <si>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</si>
  <si>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</si>
  <si>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</si>
  <si>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</si>
  <si>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</si>
  <si>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</si>
  <si>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</si>
  <si>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</si>
  <si>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</si>
  <si>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</si>
  <si>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</si>
  <si>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</si>
  <si>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</si>
  <si>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</si>
  <si>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</si>
  <si>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</si>
  <si>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</si>
  <si>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</si>
  <si>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</si>
  <si>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</si>
  <si>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</si>
  <si>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</si>
  <si>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</si>
  <si>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</si>
  <si>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</si>
  <si>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</si>
  <si>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</si>
  <si>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</si>
  <si>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</si>
  <si>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</si>
  <si>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</si>
  <si>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</si>
  <si>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</si>
  <si>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</si>
  <si>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</si>
  <si>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</si>
  <si>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</si>
  <si>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</si>
  <si>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</si>
  <si>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</si>
  <si>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</si>
  <si>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</si>
  <si>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</si>
  <si>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</si>
  <si>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</si>
  <si>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</si>
  <si>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</si>
  <si>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</si>
  <si>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</si>
  <si>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</si>
  <si>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</si>
  <si>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</si>
  <si>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</si>
  <si>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</si>
  <si>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</si>
  <si>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</si>
  <si>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</si>
  <si>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</si>
  <si>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</si>
  <si>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</si>
  <si>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</si>
  <si>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</si>
  <si>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</si>
  <si>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</si>
  <si>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</si>
  <si>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</si>
  <si>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</si>
  <si>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</si>
  <si>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</si>
  <si>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</si>
  <si>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</si>
  <si>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</si>
  <si>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</si>
  <si>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</si>
  <si>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</si>
  <si>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</si>
  <si>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</si>
  <si>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</si>
  <si>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</si>
  <si>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</si>
  <si>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</si>
  <si>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</si>
  <si>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</si>
  <si>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</si>
  <si>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</si>
  <si>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</si>
  <si>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</si>
  <si>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</si>
  <si>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</si>
  <si>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</si>
  <si>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</si>
  <si>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</si>
  <si>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</si>
  <si>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</si>
  <si>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</si>
  <si>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</si>
  <si>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</si>
  <si>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</si>
  <si>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</si>
  <si>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</si>
  <si>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</si>
  <si>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</si>
  <si>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</si>
  <si>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</si>
  <si>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</si>
  <si>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</si>
  <si>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</si>
  <si>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</si>
  <si>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</si>
  <si>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</si>
  <si>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</si>
  <si>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</si>
  <si>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</si>
  <si>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</si>
  <si>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</si>
  <si>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</si>
  <si>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</si>
  <si>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</si>
  <si>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</si>
  <si>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</si>
  <si>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</si>
  <si>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</si>
  <si>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</si>
  <si>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</si>
  <si>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</si>
  <si>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</si>
  <si>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</si>
  <si>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</si>
  <si>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</si>
  <si>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</si>
  <si>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</si>
  <si>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</si>
  <si>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</si>
  <si>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</si>
  <si>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</si>
  <si>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</si>
  <si>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</si>
  <si>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</si>
  <si>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</si>
  <si>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</si>
  <si>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</si>
  <si>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</si>
  <si>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</si>
  <si>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</si>
  <si>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</si>
  <si>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</si>
  <si>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</si>
  <si>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</si>
  <si>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</si>
  <si>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</si>
  <si>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</si>
  <si>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</si>
  <si>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</si>
  <si>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</si>
  <si>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</si>
  <si>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</si>
  <si>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</si>
  <si>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</si>
  <si>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</si>
  <si>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</si>
  <si>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</si>
  <si>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</si>
  <si>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</si>
  <si>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</si>
  <si>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</si>
  <si>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</si>
  <si>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</si>
  <si>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</si>
  <si>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</si>
  <si>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</si>
  <si>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</si>
  <si>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</si>
  <si>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</si>
  <si>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</si>
  <si>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</si>
  <si>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</si>
  <si>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</si>
  <si>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</si>
  <si>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</si>
  <si>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</si>
  <si>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</si>
  <si>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</si>
  <si>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</si>
  <si>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</si>
  <si>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</si>
  <si>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</si>
  <si>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</si>
  <si>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</si>
  <si>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</si>
  <si>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</si>
  <si>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</si>
  <si>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</si>
  <si>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</si>
  <si>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</si>
  <si>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</si>
  <si>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</si>
  <si>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</si>
  <si>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</si>
  <si>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</si>
  <si>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</si>
  <si>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</si>
  <si>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</si>
  <si>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</si>
  <si>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</si>
  <si>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</si>
  <si>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</si>
  <si>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</si>
  <si>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</si>
  <si>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</si>
  <si>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</si>
  <si>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</si>
  <si>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</si>
  <si>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</si>
  <si>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</si>
  <si>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</si>
  <si>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</si>
  <si>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</si>
  <si>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</si>
  <si>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</si>
  <si>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</si>
  <si>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</si>
  <si>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</si>
  <si>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</si>
  <si>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</si>
  <si>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</si>
  <si>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</si>
  <si>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</si>
  <si>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</si>
  <si>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</si>
  <si>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</si>
  <si>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</si>
  <si>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</si>
  <si>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</si>
  <si>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</si>
  <si>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</si>
  <si>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</si>
  <si>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</si>
  <si>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</si>
  <si>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</si>
  <si>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</si>
  <si>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</si>
  <si>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</si>
  <si>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</si>
  <si>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</si>
  <si>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</si>
  <si>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</si>
  <si>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</si>
  <si>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</si>
  <si>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</si>
  <si>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</si>
  <si>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</si>
  <si>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</si>
  <si>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</si>
  <si>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</si>
  <si>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</si>
  <si>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</si>
  <si>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</si>
  <si>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</si>
  <si>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</si>
  <si>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</si>
  <si>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</si>
  <si>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</si>
  <si>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</si>
  <si>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</si>
  <si>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</si>
  <si>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</si>
  <si>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</si>
  <si>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</si>
  <si>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</si>
  <si>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</si>
  <si>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</si>
  <si>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</si>
  <si>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</si>
  <si>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</si>
  <si>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</si>
  <si>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</si>
  <si>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</si>
  <si>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</si>
  <si>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</si>
  <si>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</si>
  <si>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</si>
  <si>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</si>
  <si>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</si>
  <si>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</si>
  <si>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</si>
  <si>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</si>
  <si>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</si>
  <si>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</si>
  <si>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</si>
  <si>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</si>
  <si>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</si>
  <si>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</si>
  <si>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</si>
  <si>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</si>
  <si>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</si>
  <si>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</si>
  <si>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</si>
  <si>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</si>
  <si>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</si>
  <si>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</si>
  <si>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</si>
  <si>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</si>
  <si>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</si>
  <si>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</si>
  <si>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</si>
  <si>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</si>
  <si>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</si>
  <si>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</si>
  <si>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</si>
  <si>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</si>
  <si>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</si>
  <si>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</si>
  <si>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</si>
  <si>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</si>
  <si>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</si>
  <si>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</si>
  <si>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</si>
  <si>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</si>
  <si>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</si>
  <si>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</si>
  <si>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</si>
  <si>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</si>
  <si>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</si>
  <si>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</si>
  <si>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</si>
  <si>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</si>
  <si>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</si>
  <si>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</si>
  <si>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</si>
  <si>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</si>
  <si>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</si>
  <si>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</si>
  <si>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</si>
  <si>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</si>
  <si>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</si>
  <si>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</si>
  <si>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</si>
  <si>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</si>
  <si>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</si>
  <si>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</si>
  <si>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</si>
  <si>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</si>
  <si>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</si>
  <si>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</si>
  <si>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</si>
  <si>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</si>
  <si>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</si>
  <si>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</si>
  <si>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</si>
  <si>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</si>
  <si>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</si>
  <si>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</si>
  <si>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</si>
  <si>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</si>
  <si>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</si>
  <si>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</si>
  <si>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</si>
  <si>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</si>
  <si>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</si>
  <si>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</si>
  <si>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</si>
  <si>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</si>
  <si>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</si>
  <si>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</si>
  <si>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</si>
  <si>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</si>
  <si>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</si>
  <si>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</si>
  <si>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</si>
  <si>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</si>
  <si>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</si>
  <si>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</si>
  <si>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</si>
  <si>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</si>
  <si>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</si>
  <si>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</si>
  <si>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</si>
  <si>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</si>
  <si>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</si>
  <si>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</si>
  <si>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</si>
  <si>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</si>
  <si>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</si>
  <si>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</si>
  <si>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</si>
  <si>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</si>
  <si>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</si>
  <si>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</si>
  <si>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</si>
  <si>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</si>
  <si>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</si>
  <si>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</si>
  <si>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</si>
  <si>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</si>
  <si>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</si>
  <si>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</si>
  <si>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</si>
  <si>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</si>
  <si>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</si>
  <si>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</si>
  <si>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</si>
  <si>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</si>
  <si>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</si>
  <si>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</si>
  <si>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</si>
  <si>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</si>
  <si>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</si>
  <si>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</si>
  <si>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</si>
  <si>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</si>
  <si>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</si>
  <si>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</si>
  <si>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</si>
  <si>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</si>
  <si>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</si>
  <si>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</si>
  <si>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</si>
  <si>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</si>
  <si>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</si>
  <si>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</si>
  <si>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</si>
  <si>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</si>
  <si>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</si>
  <si>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</si>
  <si>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</si>
  <si>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</si>
  <si>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</si>
  <si>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</si>
  <si>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</si>
  <si>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</si>
  <si>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</si>
  <si>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</si>
  <si>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</si>
  <si>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</si>
  <si>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</si>
  <si>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</si>
  <si>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</si>
  <si>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</si>
  <si>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</si>
  <si>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</si>
  <si>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</si>
  <si>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</si>
  <si>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</si>
  <si>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</si>
  <si>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</si>
  <si>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</si>
  <si>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</si>
  <si>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</si>
  <si>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</si>
  <si>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</si>
  <si>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</si>
  <si>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</si>
  <si>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</si>
  <si>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</si>
  <si>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</si>
  <si>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</si>
  <si>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</si>
  <si>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</si>
  <si>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</si>
  <si>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</si>
  <si>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</si>
  <si>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</si>
  <si>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</si>
  <si>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</si>
  <si>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</si>
  <si>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</si>
  <si>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</si>
  <si>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</si>
  <si>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</si>
  <si>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</si>
  <si>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</si>
  <si>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</si>
  <si>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</si>
  <si>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</si>
  <si>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</si>
  <si>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</si>
  <si>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</si>
  <si>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</si>
  <si>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</si>
  <si>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</si>
  <si>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</si>
  <si>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</si>
  <si>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</si>
  <si>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</si>
  <si>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</si>
  <si>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</si>
  <si>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</si>
  <si>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</si>
  <si>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</si>
  <si>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</si>
  <si>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</si>
  <si>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</si>
  <si>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</si>
  <si>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</si>
  <si>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</si>
  <si>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</si>
  <si>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</si>
  <si>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</si>
  <si>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</si>
  <si>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</si>
  <si>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</si>
  <si>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</si>
  <si>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</si>
  <si>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</si>
  <si>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</si>
  <si>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</si>
  <si>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</si>
  <si>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</si>
  <si>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</si>
  <si>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</si>
  <si>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</si>
  <si>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</si>
  <si>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</si>
  <si>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</si>
  <si>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</si>
  <si>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</si>
  <si>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</si>
  <si>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</si>
  <si>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</si>
  <si>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</si>
  <si>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</si>
  <si>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</si>
  <si>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</si>
  <si>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</si>
  <si>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</si>
  <si>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</si>
  <si>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</si>
  <si>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</si>
  <si>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</si>
  <si>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</si>
  <si>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</si>
  <si>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</si>
  <si>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</si>
  <si>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</si>
  <si>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</si>
  <si>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</si>
  <si>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</si>
  <si>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</si>
  <si>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</si>
  <si>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</si>
  <si>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</si>
  <si>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</si>
  <si>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</si>
  <si>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</si>
  <si>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</si>
  <si>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</si>
  <si>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</si>
  <si>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</si>
  <si>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</si>
  <si>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</si>
  <si>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</si>
  <si>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</si>
  <si>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</si>
  <si>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</si>
  <si>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</si>
  <si>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</si>
  <si>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</si>
  <si>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</si>
  <si>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</si>
  <si>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</si>
  <si>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</si>
  <si>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</si>
  <si>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</si>
  <si>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</si>
  <si>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</si>
  <si>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</si>
  <si>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</si>
  <si>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</si>
  <si>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</si>
  <si>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</si>
  <si>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</si>
  <si>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</si>
  <si>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</si>
  <si>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</si>
  <si>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</si>
  <si>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</si>
  <si>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</si>
  <si>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</si>
  <si>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</si>
  <si>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</si>
  <si>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</si>
  <si>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</si>
  <si>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</si>
  <si>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</si>
  <si>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</si>
  <si>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</si>
  <si>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</si>
  <si>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</si>
  <si>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</si>
  <si>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</si>
  <si>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</si>
  <si>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</si>
  <si>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</si>
  <si>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</si>
  <si>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</si>
  <si>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</si>
  <si>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</si>
  <si>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</si>
  <si>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</si>
  <si>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</si>
  <si>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</si>
  <si>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</si>
  <si>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</si>
  <si>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</si>
  <si>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</si>
  <si>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</si>
  <si>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</si>
  <si>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</si>
  <si>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</si>
  <si>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</si>
  <si>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</si>
  <si>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</si>
  <si>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</si>
  <si>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</si>
  <si>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</si>
  <si>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</si>
  <si>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</si>
  <si>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</si>
  <si>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</si>
  <si>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</si>
  <si>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</si>
  <si>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</si>
  <si>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</si>
  <si>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</si>
  <si>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</si>
  <si>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</si>
  <si>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</si>
  <si>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</si>
  <si>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</si>
  <si>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</si>
  <si>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</si>
  <si>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</si>
  <si>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</si>
  <si>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</si>
  <si>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</si>
  <si>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</si>
  <si>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</si>
  <si>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</si>
  <si>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</si>
  <si>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</si>
  <si>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</si>
  <si>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</si>
  <si>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</si>
  <si>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</si>
  <si>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</si>
  <si>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</si>
  <si>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</si>
  <si>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</si>
  <si>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</si>
  <si>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</si>
  <si>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</si>
  <si>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</si>
  <si>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</si>
  <si>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</si>
  <si>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</si>
  <si>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</si>
  <si>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</si>
  <si>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</si>
  <si>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</si>
  <si>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</si>
  <si>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</si>
  <si>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</si>
  <si>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</si>
  <si>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</si>
  <si>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</si>
  <si>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</si>
  <si>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</si>
  <si>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</si>
  <si>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</si>
  <si>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</si>
  <si>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</si>
  <si>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</si>
  <si>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</si>
  <si>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</si>
  <si>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</si>
  <si>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</si>
  <si>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</si>
  <si>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</si>
  <si>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</si>
  <si>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</si>
  <si>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</si>
  <si>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</si>
  <si>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</si>
  <si>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</si>
  <si>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</si>
  <si>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</si>
  <si>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</si>
  <si>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</si>
  <si>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</si>
  <si>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</si>
  <si>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</si>
  <si>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</si>
  <si>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</si>
  <si>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</si>
  <si>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</si>
  <si>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</si>
  <si>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</si>
  <si>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</si>
  <si>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</si>
  <si>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</si>
  <si>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</si>
  <si>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</si>
  <si>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</si>
  <si>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</si>
  <si>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</si>
  <si>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</si>
  <si>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</si>
  <si>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</si>
  <si>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</si>
  <si>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</si>
  <si>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</si>
  <si>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</si>
  <si>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</si>
  <si>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</si>
  <si>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</si>
  <si>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</si>
  <si>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</si>
  <si>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</si>
  <si>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</si>
  <si>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</si>
  <si>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</si>
  <si>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</si>
  <si>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</si>
  <si>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</si>
  <si>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</si>
  <si>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</si>
  <si>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</si>
  <si>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</si>
  <si>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</si>
  <si>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</si>
  <si>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</si>
  <si>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</si>
  <si>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</si>
  <si>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</si>
  <si>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</si>
  <si>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</si>
  <si>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</si>
  <si>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</si>
  <si>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</si>
  <si>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</si>
  <si>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</si>
  <si>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</si>
  <si>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</si>
  <si>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</si>
  <si>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</si>
  <si>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</si>
  <si>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</si>
  <si>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</si>
  <si>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</si>
  <si>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</si>
  <si>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</si>
  <si>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</si>
  <si>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</si>
  <si>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</si>
  <si>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</si>
  <si>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</si>
  <si>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</si>
  <si>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</si>
  <si>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</si>
  <si>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</si>
  <si>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</si>
  <si>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</si>
  <si>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</si>
  <si>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</si>
  <si>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</si>
  <si>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</si>
  <si>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</si>
  <si>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</si>
  <si>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</si>
  <si>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</si>
  <si>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</si>
  <si>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</si>
  <si>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</si>
  <si>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</si>
  <si>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</si>
  <si>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</si>
  <si>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</si>
  <si>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</si>
  <si>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</si>
  <si>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</si>
  <si>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</si>
  <si>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</si>
  <si>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</si>
  <si>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</si>
  <si>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</si>
  <si>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</si>
  <si>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</si>
  <si>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</si>
  <si>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</si>
  <si>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</si>
  <si>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</si>
  <si>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</si>
  <si>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</si>
  <si>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</si>
  <si>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</si>
  <si>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</si>
  <si>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</si>
  <si>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</si>
  <si>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</si>
  <si>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</si>
  <si>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</si>
  <si>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</si>
  <si>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</si>
  <si>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</si>
  <si>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</si>
  <si>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</si>
  <si>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</si>
  <si>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</si>
  <si>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</si>
  <si>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</si>
  <si>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</si>
  <si>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</si>
  <si>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</si>
  <si>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</si>
  <si>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</si>
  <si>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</si>
  <si>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</si>
  <si>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</si>
  <si>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</si>
  <si>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</si>
  <si>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</si>
  <si>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</si>
  <si>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</si>
  <si>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</si>
  <si>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</si>
  <si>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</si>
  <si>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</si>
  <si>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</si>
  <si>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</si>
  <si>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</si>
  <si>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</si>
  <si>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</si>
  <si>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</si>
  <si>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</si>
  <si>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</si>
  <si>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</si>
  <si>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</si>
  <si>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</si>
  <si>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</si>
  <si>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</si>
  <si>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</si>
  <si>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</si>
  <si>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</si>
  <si>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</si>
  <si>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</si>
  <si>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</si>
  <si>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</si>
  <si>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</si>
  <si>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</si>
  <si>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</si>
  <si>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</si>
  <si>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</si>
  <si>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</si>
  <si>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</si>
  <si>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</si>
  <si>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</si>
  <si>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</si>
  <si>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</si>
  <si>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</si>
  <si>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</si>
  <si>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</si>
  <si>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</si>
  <si>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</si>
  <si>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</si>
  <si>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</si>
  <si>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</si>
  <si>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</si>
  <si>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</si>
  <si>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</si>
  <si>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</si>
  <si>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</si>
  <si>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</si>
  <si>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</si>
  <si>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</si>
  <si>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</si>
  <si>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</si>
  <si>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</si>
  <si>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</si>
  <si>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</si>
  <si>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</si>
  <si>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</si>
  <si>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</si>
  <si>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</si>
  <si>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</si>
  <si>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</si>
  <si>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</si>
  <si>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</si>
  <si>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</si>
  <si>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</si>
  <si>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</si>
  <si>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</si>
  <si>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</si>
  <si>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</si>
  <si>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</si>
  <si>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</si>
  <si>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</si>
  <si>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</si>
  <si>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</si>
  <si>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</si>
  <si>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</si>
  <si>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</si>
  <si>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</si>
  <si>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</si>
  <si>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</si>
  <si>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</si>
  <si>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</si>
  <si>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</si>
  <si>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</si>
  <si>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</si>
  <si>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</si>
  <si>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</si>
  <si>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</si>
  <si>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</si>
  <si>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</si>
  <si>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</si>
  <si>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</si>
  <si>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</si>
  <si>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</si>
  <si>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</si>
  <si>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</si>
  <si>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</si>
  <si>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</si>
  <si>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</si>
  <si>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</si>
  <si>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</si>
  <si>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</si>
  <si>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</si>
  <si>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</si>
  <si>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</si>
  <si>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</si>
  <si>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</si>
  <si>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</si>
  <si>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</si>
  <si>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</si>
  <si>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</si>
  <si>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</si>
  <si>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</si>
  <si>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</si>
  <si>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</si>
  <si>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</si>
  <si>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</si>
  <si>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</si>
  <si>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</si>
  <si>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</si>
  <si>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</si>
  <si>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</si>
  <si>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</si>
  <si>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</si>
  <si>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</si>
  <si>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</si>
  <si>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</si>
  <si>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</si>
  <si>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</si>
  <si>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</si>
  <si>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</si>
  <si>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</si>
  <si>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</si>
  <si>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</si>
  <si>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</si>
  <si>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</si>
  <si>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</si>
  <si>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</si>
  <si>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</si>
  <si>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</si>
  <si>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</si>
  <si>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</si>
  <si>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</si>
  <si>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</si>
  <si>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</si>
  <si>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</si>
  <si>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</si>
  <si>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</si>
  <si>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</si>
  <si>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</si>
  <si>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</si>
  <si>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</si>
  <si>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</si>
  <si>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</si>
  <si>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</si>
  <si>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</si>
  <si>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</si>
  <si>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</si>
  <si>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</si>
  <si>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</si>
  <si>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</si>
  <si>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</si>
  <si>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</si>
  <si>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</si>
  <si>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</si>
  <si>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</si>
  <si>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</si>
  <si>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</si>
  <si>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</si>
  <si>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</si>
  <si>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</si>
  <si>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</si>
  <si>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</si>
  <si>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</si>
  <si>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</si>
  <si>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</si>
  <si>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</si>
  <si>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</si>
  <si>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</si>
  <si>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</si>
  <si>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</si>
  <si>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</si>
  <si>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</si>
  <si>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</si>
  <si>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</si>
  <si>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</si>
  <si>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</si>
  <si>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</si>
  <si>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</si>
  <si>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</si>
  <si>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</si>
  <si>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</si>
  <si>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</si>
  <si>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</si>
  <si>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</si>
  <si>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</si>
  <si>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</si>
  <si>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</si>
  <si>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</si>
  <si>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</si>
  <si>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</si>
  <si>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</si>
  <si>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</si>
  <si>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</si>
  <si>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</si>
  <si>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</si>
  <si>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</si>
  <si>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</si>
  <si>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</si>
  <si>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</si>
  <si>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</si>
  <si>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</si>
  <si>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</si>
  <si>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</si>
  <si>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</si>
  <si>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</si>
  <si>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</si>
  <si>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</si>
  <si>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</si>
  <si>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</si>
  <si>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</si>
  <si>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</si>
  <si>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</si>
  <si>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</si>
  <si>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</si>
  <si>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</si>
  <si>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</si>
  <si>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</si>
  <si>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</si>
  <si>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</si>
  <si>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</si>
  <si>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</si>
  <si>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</si>
  <si>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</si>
  <si>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</si>
  <si>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</si>
  <si>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</si>
  <si>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</si>
  <si>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</si>
  <si>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</si>
  <si>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</si>
  <si>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</si>
  <si>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</si>
  <si>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</si>
  <si>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</si>
  <si>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</si>
  <si>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</si>
  <si>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</si>
  <si>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</si>
  <si>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</si>
  <si>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</si>
  <si>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</si>
  <si>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</si>
  <si>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</si>
  <si>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</si>
  <si>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</si>
  <si>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</si>
  <si>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</si>
  <si>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</si>
  <si>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</si>
  <si>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</si>
  <si>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</si>
  <si>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</si>
  <si>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</si>
  <si>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</si>
  <si>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</si>
  <si>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</si>
  <si>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</si>
  <si>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</si>
  <si>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</si>
  <si>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</si>
  <si>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</si>
  <si>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</si>
  <si>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</si>
  <si>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</si>
  <si>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</si>
  <si>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</si>
  <si>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</si>
  <si>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</si>
  <si>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</si>
  <si>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</si>
  <si>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</si>
  <si>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</si>
  <si>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</si>
  <si>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</si>
  <si>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</si>
  <si>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</si>
  <si>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</si>
  <si>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</si>
  <si>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</si>
  <si>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</si>
  <si>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</si>
  <si>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</si>
  <si>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</si>
  <si>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</si>
  <si>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</si>
  <si>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</si>
  <si>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</si>
  <si>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</si>
  <si>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</si>
  <si>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</si>
  <si>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</si>
  <si>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</si>
  <si>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</si>
  <si>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</si>
  <si>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</si>
  <si>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</si>
  <si>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</si>
  <si>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</si>
  <si>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</si>
  <si>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</si>
  <si>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</si>
  <si>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</si>
  <si>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</si>
  <si>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</si>
  <si>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</si>
  <si>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</si>
  <si>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</si>
  <si>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</si>
  <si>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</si>
  <si>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</si>
  <si>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</si>
  <si>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</si>
  <si>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</si>
  <si>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</si>
  <si>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</si>
  <si>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</si>
  <si>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</si>
  <si>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</si>
  <si>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</si>
  <si>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</si>
  <si>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</si>
  <si>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</si>
  <si>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</si>
  <si>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</si>
  <si>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</si>
  <si>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</si>
  <si>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</si>
  <si>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</si>
  <si>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</si>
  <si>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</si>
  <si>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</si>
  <si>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</si>
  <si>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</si>
  <si>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</si>
  <si>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</si>
  <si>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</si>
  <si>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</si>
  <si>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</si>
  <si>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</si>
  <si>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</si>
  <si>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</si>
  <si>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</si>
  <si>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</si>
  <si>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</si>
  <si>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</si>
  <si>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</si>
  <si>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</si>
  <si>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</si>
  <si>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</si>
  <si>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</si>
  <si>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</si>
  <si>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</si>
  <si>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</si>
  <si>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</si>
  <si>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</si>
  <si>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</si>
  <si>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</si>
  <si>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</si>
  <si>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</si>
  <si>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</si>
  <si>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</si>
  <si>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</si>
  <si>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</si>
  <si>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</si>
  <si>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</si>
  <si>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</si>
  <si>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</si>
  <si>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</si>
  <si>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</si>
  <si>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</si>
  <si>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</si>
  <si>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</si>
  <si>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</si>
  <si>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</si>
  <si>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</si>
  <si>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</si>
  <si>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</si>
  <si>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</si>
  <si>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</si>
  <si>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</si>
  <si>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</si>
  <si>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</si>
  <si>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</si>
  <si>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</si>
  <si>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</si>
  <si>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</si>
  <si>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</si>
  <si>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</si>
  <si>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</si>
  <si>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</si>
  <si>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</si>
  <si>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</si>
  <si>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</si>
  <si>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</si>
  <si>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</si>
  <si>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</si>
  <si>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</si>
  <si>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</si>
  <si>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</si>
  <si>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</si>
  <si>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</si>
  <si>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</si>
  <si>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</si>
  <si>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</si>
  <si>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</si>
  <si>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</si>
  <si>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</si>
  <si>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</si>
  <si>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</si>
  <si>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</si>
  <si>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</si>
  <si>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</si>
  <si>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</si>
  <si>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</si>
  <si>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</si>
  <si>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</si>
  <si>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</si>
  <si>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</si>
  <si>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</si>
  <si>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</si>
  <si>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</si>
  <si>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</si>
  <si>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</si>
  <si>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</si>
  <si>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</si>
  <si>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</si>
  <si>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</si>
  <si>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</si>
  <si>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</si>
  <si>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</si>
  <si>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</si>
  <si>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</si>
  <si>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</si>
  <si>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</si>
  <si>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</si>
  <si>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</si>
  <si>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</si>
  <si>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</si>
  <si>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</si>
  <si>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</si>
  <si>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</si>
  <si>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</si>
  <si>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</si>
  <si>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</si>
  <si>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</si>
  <si>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</si>
  <si>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</si>
  <si>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</si>
  <si>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</si>
  <si>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</si>
  <si>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</si>
  <si>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</si>
  <si>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</si>
  <si>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</si>
  <si>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</si>
  <si>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</si>
  <si>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</si>
  <si>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</si>
  <si>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</si>
  <si>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</si>
  <si>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</si>
  <si>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</si>
  <si>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</si>
  <si>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</si>
  <si>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</si>
  <si>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</si>
  <si>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</si>
  <si>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</si>
  <si>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</si>
  <si>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</si>
  <si>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</si>
  <si>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</si>
  <si>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</si>
  <si>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</si>
  <si>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</si>
  <si>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</si>
  <si>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</si>
  <si>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</si>
  <si>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</si>
  <si>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</si>
  <si>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</si>
  <si>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</si>
  <si>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</si>
  <si>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</si>
  <si>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</si>
  <si>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</si>
  <si>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</si>
  <si>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</si>
  <si>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</si>
  <si>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</si>
  <si>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</si>
  <si>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</si>
  <si>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</si>
  <si>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</si>
  <si>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</si>
  <si>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</si>
  <si>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</si>
  <si>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</si>
  <si>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</si>
  <si>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</si>
  <si>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</si>
  <si>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</si>
  <si>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</si>
  <si>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</si>
  <si>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</si>
  <si>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</si>
  <si>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</si>
  <si>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</si>
  <si>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</si>
  <si>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</si>
  <si>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</si>
  <si>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</si>
  <si>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</si>
  <si>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</si>
  <si>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</si>
  <si>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</si>
  <si>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</si>
  <si>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</si>
  <si>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</si>
  <si>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</si>
  <si>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</si>
  <si>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</si>
  <si>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</si>
  <si>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</si>
  <si>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</si>
  <si>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</si>
  <si>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</si>
  <si>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</si>
  <si>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</si>
  <si>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</si>
  <si>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</si>
  <si>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</si>
  <si>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</si>
  <si>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</si>
  <si>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</si>
  <si>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</si>
  <si>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</si>
  <si>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</si>
  <si>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</si>
  <si>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</si>
  <si>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</si>
  <si>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</si>
  <si>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</si>
  <si>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</si>
  <si>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</si>
  <si>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</si>
  <si>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</si>
  <si>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</si>
  <si>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</si>
  <si>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</si>
  <si>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</si>
  <si>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</si>
  <si>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</si>
  <si>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</si>
  <si>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</si>
  <si>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</si>
  <si>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</si>
  <si>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</si>
  <si>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</si>
  <si>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</si>
  <si>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</si>
  <si>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</si>
  <si>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</si>
  <si>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</si>
  <si>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</si>
  <si>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</si>
  <si>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</si>
  <si>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</si>
  <si>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</si>
  <si>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</si>
  <si>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</si>
  <si>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</si>
  <si>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</si>
  <si>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</si>
  <si>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</si>
  <si>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</si>
  <si>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</si>
  <si>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</si>
  <si>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</si>
  <si>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</si>
  <si>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</si>
  <si>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</si>
  <si>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</si>
  <si>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</si>
  <si>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</si>
  <si>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</si>
  <si>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</si>
  <si>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</si>
  <si>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</si>
  <si>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</si>
  <si>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</si>
  <si>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</si>
  <si>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</si>
  <si>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</si>
  <si>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</si>
  <si>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</si>
  <si>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</si>
  <si>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</si>
  <si>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</si>
  <si>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</si>
  <si>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</si>
  <si>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</si>
  <si>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</si>
  <si>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</si>
  <si>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</si>
  <si>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</si>
  <si>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</si>
  <si>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</si>
  <si>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</si>
  <si>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</si>
  <si>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</si>
  <si>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</si>
  <si>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</si>
  <si>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</si>
  <si>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</si>
  <si>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</si>
  <si>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</si>
  <si>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</si>
  <si>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</si>
  <si>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</si>
  <si>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</si>
  <si>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</si>
  <si>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</si>
  <si>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</si>
  <si>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</si>
  <si>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</si>
  <si>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</si>
  <si>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</si>
  <si>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</si>
  <si>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</si>
  <si>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</si>
  <si>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</si>
  <si>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</si>
  <si>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</si>
  <si>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</si>
  <si>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</si>
  <si>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</si>
  <si>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</si>
  <si>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</si>
  <si>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</si>
  <si>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</si>
  <si>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</si>
  <si>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</si>
  <si>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</si>
  <si>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</si>
  <si>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</si>
  <si>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</si>
  <si>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</si>
  <si>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</si>
  <si>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</si>
  <si>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</si>
  <si>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</si>
  <si>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</si>
  <si>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</si>
  <si>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</si>
  <si>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</si>
  <si>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</si>
  <si>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</si>
  <si>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</si>
  <si>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</si>
  <si>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</si>
  <si>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</si>
  <si>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</si>
  <si>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</si>
  <si>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</si>
  <si>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</si>
  <si>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</si>
  <si>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</si>
  <si>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</si>
  <si>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</si>
  <si>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</si>
  <si>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</si>
  <si>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</si>
  <si>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</si>
  <si>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</si>
  <si>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</si>
  <si>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</si>
  <si>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</si>
  <si>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</si>
  <si>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</si>
  <si>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</si>
  <si>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</si>
  <si>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</si>
  <si>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</si>
  <si>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</si>
  <si>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</si>
  <si>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</si>
  <si>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</si>
  <si>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</si>
  <si>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</si>
  <si>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</si>
  <si>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</si>
  <si>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</si>
  <si>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</si>
  <si>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</si>
  <si>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</si>
  <si>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</si>
  <si>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</si>
  <si>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</si>
  <si>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</si>
  <si>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</si>
  <si>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</si>
  <si>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</si>
  <si>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</si>
  <si>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</si>
  <si>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</si>
  <si>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</si>
  <si>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</si>
  <si>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</si>
  <si>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</si>
  <si>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</si>
  <si>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</si>
  <si>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</si>
  <si>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</si>
  <si>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</si>
  <si>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</si>
  <si>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</si>
  <si>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</si>
  <si>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</si>
  <si>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</si>
  <si>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</si>
  <si>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</si>
  <si>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</si>
  <si>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</si>
  <si>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</si>
  <si>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</si>
  <si>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</si>
  <si>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</si>
  <si>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</si>
  <si>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</si>
  <si>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</si>
  <si>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</si>
  <si>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</si>
  <si>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</si>
  <si>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</si>
  <si>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</si>
  <si>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</si>
  <si>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</si>
  <si>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</si>
  <si>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</si>
  <si>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</si>
  <si>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</si>
  <si>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</si>
  <si>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</si>
  <si>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</si>
  <si>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</si>
  <si>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</si>
  <si>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</si>
  <si>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</si>
  <si>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</si>
  <si>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</si>
  <si>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</si>
  <si>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</si>
  <si>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</si>
  <si>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</si>
  <si>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</si>
  <si>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</si>
  <si>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</si>
  <si>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</si>
  <si>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</si>
  <si>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</si>
  <si>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</si>
  <si>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</si>
  <si>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</si>
  <si>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</si>
  <si>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</si>
  <si>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</si>
  <si>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</si>
  <si>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</si>
  <si>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</si>
  <si>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</si>
  <si>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</si>
  <si>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</si>
  <si>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</si>
  <si>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</si>
  <si>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</si>
  <si>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</si>
  <si>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</si>
  <si>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</si>
  <si>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</si>
  <si>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</si>
  <si>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</si>
  <si>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</si>
  <si>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</si>
  <si>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</si>
  <si>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</si>
  <si>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</si>
  <si>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</si>
  <si>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</si>
  <si>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</si>
  <si>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</si>
  <si>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</si>
  <si>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</si>
  <si>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</si>
  <si>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</si>
  <si>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</si>
  <si>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</si>
  <si>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</si>
  <si>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</si>
  <si>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</si>
  <si>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</si>
  <si>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</si>
  <si>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</si>
  <si>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</si>
  <si>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</si>
  <si>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</si>
  <si>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</si>
  <si>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</si>
  <si>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</si>
  <si>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</si>
  <si>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</si>
  <si>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</si>
  <si>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</si>
  <si>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</si>
  <si>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</si>
  <si>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</si>
  <si>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</si>
  <si>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</si>
  <si>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</si>
  <si>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</si>
  <si>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</si>
  <si>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</si>
  <si>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</si>
  <si>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</si>
  <si>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</si>
  <si>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</si>
  <si>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</si>
  <si>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</si>
  <si>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</si>
  <si>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</si>
  <si>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</si>
  <si>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</si>
  <si>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</si>
  <si>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</si>
  <si>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</si>
  <si>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</si>
  <si>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</si>
  <si>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</si>
  <si>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</si>
  <si>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</si>
  <si>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</si>
  <si>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</si>
  <si>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</si>
  <si>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</si>
  <si>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</si>
  <si>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</si>
  <si>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</si>
  <si>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</si>
  <si>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</si>
  <si>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</si>
  <si>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</si>
  <si>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</si>
  <si>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</si>
  <si>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</si>
  <si>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</si>
  <si>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</si>
  <si>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</si>
  <si>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</si>
  <si>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</si>
  <si>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</si>
  <si>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</si>
  <si>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</si>
  <si>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</si>
  <si>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</si>
  <si>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</si>
  <si>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</si>
  <si>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</si>
  <si>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</si>
  <si>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</si>
  <si>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</si>
  <si>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</si>
  <si>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</si>
  <si>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</si>
  <si>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</si>
  <si>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</si>
  <si>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</si>
  <si>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</si>
  <si>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</si>
  <si>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</si>
  <si>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</si>
  <si>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</si>
  <si>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</si>
  <si>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</si>
  <si>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</si>
  <si>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</si>
  <si>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</si>
  <si>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</si>
  <si>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</si>
  <si>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</si>
  <si>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</si>
  <si>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</si>
  <si>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</si>
  <si>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</si>
  <si>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</si>
  <si>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</si>
  <si>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</si>
  <si>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</si>
  <si>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</si>
  <si>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</si>
  <si>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</si>
  <si>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</si>
  <si>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</si>
  <si>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</si>
  <si>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</si>
  <si>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</si>
  <si>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</si>
  <si>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</si>
  <si>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</si>
  <si>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</si>
  <si>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</si>
  <si>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</si>
  <si>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</si>
  <si>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</si>
  <si>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</si>
  <si>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</si>
  <si>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</si>
  <si>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</si>
  <si>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</si>
  <si>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</si>
  <si>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</si>
  <si>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</si>
  <si>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</si>
  <si>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</si>
  <si>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</si>
  <si>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</si>
  <si>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</si>
  <si>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</si>
  <si>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</si>
  <si>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</si>
  <si>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</si>
  <si>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</si>
  <si>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</si>
  <si>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</si>
  <si>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</si>
  <si>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</si>
  <si>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</si>
  <si>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</si>
  <si>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</si>
  <si>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</si>
  <si>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</si>
  <si>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</si>
  <si>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</si>
  <si>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</si>
  <si>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</si>
  <si>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</si>
  <si>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</si>
  <si>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</si>
  <si>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</si>
  <si>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</si>
  <si>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</si>
  <si>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</si>
  <si>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</si>
  <si>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</si>
  <si>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</si>
  <si>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</si>
  <si>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</si>
  <si>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</si>
  <si>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</si>
  <si>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</si>
  <si>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</si>
  <si>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</si>
  <si>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</si>
  <si>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</si>
  <si>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</si>
  <si>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</si>
  <si>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</si>
  <si>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</si>
  <si>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</si>
  <si>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</si>
  <si>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</si>
  <si>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</si>
  <si>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</si>
  <si>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</si>
  <si>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</si>
  <si>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</si>
  <si>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</si>
  <si>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</si>
  <si>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</si>
  <si>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</si>
  <si>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</si>
  <si>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</si>
  <si>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</si>
  <si>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</si>
  <si>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</si>
  <si>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</si>
  <si>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</si>
  <si>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</si>
  <si>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</si>
  <si>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</si>
  <si>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</si>
  <si>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</si>
  <si>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</si>
  <si>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</si>
  <si>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</si>
  <si>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</si>
  <si>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</si>
  <si>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</si>
  <si>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</si>
  <si>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</si>
  <si>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</si>
  <si>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</si>
  <si>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</si>
  <si>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</si>
  <si>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</si>
  <si>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</si>
  <si>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</si>
  <si>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</si>
  <si>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</si>
  <si>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</si>
  <si>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</si>
  <si>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</si>
  <si>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</si>
  <si>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</si>
  <si>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</si>
  <si>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</si>
  <si>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</si>
  <si>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</si>
  <si>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</si>
  <si>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</si>
  <si>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</si>
  <si>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</si>
  <si>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</si>
  <si>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</si>
  <si>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</si>
  <si>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</si>
  <si>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</si>
  <si>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</si>
  <si>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</si>
  <si>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</si>
  <si>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</si>
  <si>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</si>
  <si>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</si>
  <si>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</si>
  <si>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</si>
  <si>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</si>
  <si>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</si>
  <si>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</si>
  <si>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</si>
  <si>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</si>
  <si>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</si>
  <si>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</si>
  <si>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</si>
  <si>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</si>
  <si>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</si>
  <si>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</si>
  <si>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</si>
  <si>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</si>
  <si>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</si>
  <si>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</si>
  <si>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</si>
  <si>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</si>
  <si>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</si>
  <si>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</si>
  <si>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</si>
  <si>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</si>
  <si>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</si>
  <si>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</si>
  <si>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</si>
  <si>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</si>
  <si>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</si>
  <si>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</si>
  <si>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</si>
  <si>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</si>
  <si>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</si>
  <si>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</si>
  <si>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</si>
  <si>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</si>
  <si>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</si>
  <si>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</si>
  <si>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</si>
  <si>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</si>
  <si>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</si>
  <si>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</si>
  <si>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</si>
  <si>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</si>
  <si>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</si>
  <si>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</si>
  <si>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</si>
  <si>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</si>
  <si>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</si>
  <si>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</si>
  <si>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</si>
  <si>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</si>
  <si>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</si>
  <si>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</si>
  <si>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</si>
  <si>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</si>
  <si>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</si>
  <si>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</si>
  <si>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</si>
  <si>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</si>
  <si>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</si>
  <si>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</si>
  <si>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</si>
  <si>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</si>
  <si>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</si>
  <si>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</si>
  <si>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</si>
  <si>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</si>
  <si>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</si>
  <si>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</si>
  <si>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</si>
  <si>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</si>
  <si>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</si>
  <si>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</si>
  <si>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</si>
  <si>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</si>
  <si>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</si>
  <si>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</si>
  <si>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</si>
  <si>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</si>
  <si>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</si>
  <si>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</si>
  <si>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</si>
  <si>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</si>
  <si>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</si>
  <si>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</si>
  <si>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</si>
  <si>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</si>
  <si>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</si>
  <si>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</si>
  <si>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</si>
  <si>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</si>
  <si>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</si>
  <si>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</si>
  <si>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</si>
  <si>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</si>
  <si>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</si>
  <si>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</si>
  <si>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</si>
  <si>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</si>
  <si>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</si>
  <si>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</si>
  <si>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</si>
  <si>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</si>
  <si>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</si>
  <si>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</si>
  <si>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</si>
  <si>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</si>
  <si>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</si>
  <si>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</si>
  <si>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</si>
  <si>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</si>
  <si>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</si>
  <si>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</si>
  <si>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</si>
  <si>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</si>
  <si>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</si>
  <si>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</si>
  <si>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</si>
  <si>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</si>
  <si>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</si>
  <si>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</si>
  <si>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</si>
  <si>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</si>
  <si>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</si>
  <si>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</si>
  <si>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</si>
  <si>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</si>
  <si>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</si>
  <si>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</si>
  <si>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</si>
  <si>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</si>
  <si>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</si>
  <si>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</si>
  <si>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</si>
  <si>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</si>
  <si>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</si>
  <si>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</si>
  <si>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</si>
  <si>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</si>
  <si>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</si>
  <si>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</si>
  <si>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</si>
  <si>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</si>
  <si>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</si>
  <si>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</si>
  <si>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</si>
  <si>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</si>
  <si>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</si>
  <si>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</si>
  <si>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</si>
  <si>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</si>
  <si>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</si>
  <si>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</si>
  <si>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</si>
  <si>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</si>
  <si>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</si>
  <si>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</si>
  <si>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</si>
  <si>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</si>
  <si>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</si>
  <si>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</si>
  <si>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</si>
  <si>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</si>
  <si>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</si>
  <si>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</si>
  <si>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</si>
  <si>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</si>
  <si>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</si>
  <si>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</si>
  <si>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</si>
  <si>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</si>
  <si>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</si>
  <si>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</si>
  <si>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</si>
  <si>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</si>
  <si>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</si>
  <si>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</si>
  <si>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</si>
  <si>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</si>
  <si>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</si>
  <si>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</si>
  <si>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</si>
  <si>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</si>
  <si>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</si>
  <si>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</si>
  <si>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</si>
  <si>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</si>
  <si>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</si>
  <si>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</si>
  <si>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</si>
  <si>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</si>
  <si>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</si>
  <si>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</si>
  <si>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</si>
  <si>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</si>
  <si>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</si>
  <si>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</si>
  <si>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</si>
  <si>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</si>
  <si>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</si>
  <si>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</si>
  <si>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</si>
  <si>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</si>
  <si>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</si>
  <si>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</si>
  <si>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</si>
  <si>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</si>
  <si>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</si>
  <si>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</si>
  <si>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</si>
  <si>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</si>
  <si>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</si>
  <si>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</si>
  <si>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</si>
  <si>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</si>
  <si>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</si>
  <si>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</si>
  <si>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</si>
  <si>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</si>
  <si>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</si>
  <si>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</si>
  <si>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</si>
  <si>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</si>
  <si>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</si>
  <si>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</si>
  <si>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</si>
  <si>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</si>
  <si>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</si>
  <si>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</si>
  <si>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</si>
  <si>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</si>
  <si>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</si>
  <si>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</si>
  <si>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</si>
  <si>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</si>
  <si>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</si>
  <si>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</si>
  <si>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</si>
  <si>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</si>
  <si>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</si>
  <si>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</si>
  <si>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</si>
  <si>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</si>
  <si>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</si>
  <si>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</si>
  <si>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</si>
  <si>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</si>
  <si>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</si>
  <si>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</si>
  <si>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</si>
  <si>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</si>
  <si>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</si>
  <si>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</si>
  <si>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</si>
  <si>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</si>
  <si>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</si>
  <si>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</si>
  <si>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</si>
  <si>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</si>
  <si>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</si>
  <si>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</si>
  <si>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</si>
  <si>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</si>
  <si>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</si>
  <si>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</si>
  <si>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</si>
  <si>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</si>
  <si>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</si>
  <si>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</si>
  <si>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</si>
  <si>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</si>
  <si>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</si>
  <si>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</si>
  <si>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</si>
  <si>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</si>
  <si>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</si>
  <si>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</si>
  <si>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</si>
  <si>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</si>
  <si>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</si>
  <si>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</si>
  <si>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</si>
  <si>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</si>
  <si>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</si>
  <si>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</si>
  <si>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</si>
  <si>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</si>
  <si>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</si>
  <si>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</si>
  <si>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</si>
  <si>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</si>
  <si>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</si>
  <si>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</si>
  <si>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</si>
  <si>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</si>
  <si>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</si>
  <si>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</si>
  <si>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</si>
  <si>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</si>
  <si>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</si>
  <si>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</si>
  <si>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</si>
  <si>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</si>
  <si>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</si>
  <si>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</si>
  <si>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</si>
  <si>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</si>
  <si>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</si>
  <si>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</si>
  <si>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</si>
  <si>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</si>
  <si>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</si>
  <si>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</si>
  <si>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</si>
  <si>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</si>
  <si>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</si>
  <si>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</si>
  <si>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</si>
  <si>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</si>
  <si>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</si>
  <si>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</si>
  <si>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</si>
  <si>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</si>
  <si>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</si>
  <si>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</si>
  <si>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</si>
  <si>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</si>
  <si>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</si>
  <si>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</si>
  <si>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</si>
  <si>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</si>
  <si>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</si>
  <si>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</si>
  <si>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</si>
  <si>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</si>
  <si>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</si>
  <si>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</si>
  <si>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</si>
  <si>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</si>
  <si>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</si>
  <si>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</si>
  <si>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</si>
  <si>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</si>
  <si>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</si>
  <si>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</si>
  <si>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</si>
  <si>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</si>
  <si>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</si>
  <si>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</si>
  <si>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</si>
  <si>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</si>
  <si>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</si>
  <si>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</si>
  <si>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</si>
  <si>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</si>
  <si>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</si>
  <si>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</si>
  <si>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</si>
  <si>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</si>
  <si>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</si>
  <si>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</si>
  <si>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</si>
  <si>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</si>
  <si>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</si>
  <si>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</si>
  <si>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</si>
  <si>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</si>
  <si>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</si>
  <si>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</si>
  <si>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</si>
  <si>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</si>
  <si>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</si>
  <si>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</si>
  <si>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</si>
  <si>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</si>
  <si>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</si>
  <si>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</si>
  <si>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</si>
  <si>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</si>
  <si>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</si>
  <si>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</si>
  <si>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</si>
  <si>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</si>
  <si>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</si>
  <si>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</si>
  <si>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</si>
  <si>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</si>
  <si>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</si>
  <si>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</si>
  <si>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</si>
  <si>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</si>
  <si>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</si>
  <si>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</si>
  <si>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</si>
  <si>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</si>
  <si>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</si>
  <si>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</si>
  <si>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</si>
  <si>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</si>
  <si>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</si>
  <si>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</si>
  <si>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</si>
  <si>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</si>
  <si>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</si>
  <si>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</si>
  <si>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</si>
  <si>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</si>
  <si>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</si>
  <si>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</si>
  <si>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</si>
  <si>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</si>
  <si>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</si>
  <si>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</si>
  <si>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</si>
  <si>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</si>
  <si>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</si>
  <si>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</si>
  <si>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</si>
  <si>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</si>
  <si>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</si>
  <si>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</si>
  <si>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</si>
  <si>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</si>
  <si>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</si>
  <si>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</si>
  <si>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</si>
  <si>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</si>
  <si>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</si>
  <si>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</si>
  <si>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</si>
  <si>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</si>
  <si>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</si>
  <si>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</si>
  <si>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</si>
  <si>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</si>
  <si>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</si>
  <si>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</si>
  <si>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</si>
  <si>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</si>
  <si>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</si>
  <si>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</si>
  <si>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</si>
  <si>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</si>
  <si>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</si>
  <si>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</si>
  <si>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</si>
  <si>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</si>
  <si>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</si>
  <si>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</si>
  <si>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</si>
  <si>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</si>
  <si>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</si>
  <si>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</si>
  <si>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</si>
  <si>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</si>
  <si>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</si>
  <si>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</si>
  <si>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</si>
  <si>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</si>
  <si>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</si>
  <si>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</si>
  <si>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</si>
  <si>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</si>
  <si>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</si>
  <si>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</si>
  <si>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</si>
  <si>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</si>
  <si>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</si>
  <si>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</si>
  <si>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</si>
  <si>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</si>
  <si>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</si>
  <si>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</si>
  <si>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</si>
  <si>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</si>
  <si>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</si>
  <si>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</si>
  <si>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</si>
  <si>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</si>
  <si>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</si>
  <si>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</si>
  <si>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</si>
  <si>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</si>
  <si>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</si>
  <si>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</si>
  <si>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</si>
  <si>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</si>
  <si>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</si>
  <si>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</si>
  <si>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</si>
  <si>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</si>
  <si>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</si>
  <si>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</si>
  <si>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</si>
  <si>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</si>
  <si>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</si>
  <si>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</si>
  <si>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</si>
  <si>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</si>
  <si>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</si>
  <si>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</si>
  <si>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</si>
  <si>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</si>
  <si>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</si>
  <si>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</si>
  <si>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</si>
  <si>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</si>
  <si>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</si>
  <si>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</si>
  <si>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</si>
  <si>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</si>
  <si>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</si>
  <si>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</si>
  <si>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</si>
  <si>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</si>
  <si>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</si>
  <si>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</si>
  <si>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</si>
  <si>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</si>
  <si>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</si>
  <si>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</si>
  <si>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</si>
  <si>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</si>
  <si>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</si>
  <si>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</si>
  <si>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</si>
  <si>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</si>
  <si>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</si>
  <si>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</si>
  <si>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</si>
  <si>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</si>
  <si>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</si>
  <si>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</si>
  <si>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</si>
  <si>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</si>
  <si>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</si>
  <si>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</si>
  <si>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</si>
  <si>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</si>
  <si>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</si>
  <si>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</si>
  <si>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</si>
  <si>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</si>
  <si>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</si>
  <si>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</si>
  <si>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</si>
  <si>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</si>
  <si>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</si>
  <si>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</si>
  <si>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</si>
  <si>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</si>
  <si>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</si>
  <si>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</si>
  <si>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</si>
  <si>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</si>
  <si>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</si>
  <si>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</si>
  <si>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</si>
  <si>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</si>
  <si>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</si>
  <si>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</si>
  <si>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</si>
  <si>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</si>
  <si>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</si>
  <si>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</si>
  <si>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</si>
  <si>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</si>
  <si>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</si>
  <si>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</si>
  <si>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</si>
  <si>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</si>
  <si>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</si>
  <si>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</si>
  <si>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</si>
  <si>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</si>
  <si>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</si>
  <si>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</si>
  <si>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</si>
  <si>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</si>
  <si>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</si>
  <si>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</si>
  <si>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</si>
  <si>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</si>
  <si>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</si>
  <si>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</si>
  <si>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</si>
  <si>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</si>
  <si>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</si>
  <si>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</si>
  <si>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</si>
  <si>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</si>
  <si>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</si>
  <si>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</si>
  <si>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</si>
  <si>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</si>
  <si>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</si>
  <si>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</si>
  <si>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</si>
  <si>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</si>
  <si>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</si>
  <si>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</si>
  <si>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</si>
  <si>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</si>
  <si>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</si>
  <si>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</si>
  <si>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</si>
  <si>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</si>
  <si>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</si>
  <si>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</si>
  <si>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</si>
  <si>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</si>
  <si>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</si>
  <si>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</si>
  <si>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</si>
  <si>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</si>
  <si>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</si>
  <si>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</si>
  <si>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</si>
  <si>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</si>
  <si>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</si>
  <si>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</si>
  <si>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</si>
  <si>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</si>
  <si>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</si>
  <si>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</si>
  <si>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</si>
  <si>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</si>
  <si>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</si>
  <si>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</si>
  <si>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</si>
  <si>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</si>
  <si>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</si>
  <si>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</si>
  <si>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</si>
  <si>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</si>
  <si>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</si>
  <si>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</si>
  <si>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</si>
  <si>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</si>
  <si>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</si>
  <si>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</si>
  <si>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</si>
  <si>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</si>
  <si>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</si>
  <si>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</si>
  <si>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</si>
  <si>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</si>
  <si>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</si>
  <si>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</si>
  <si>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</si>
  <si>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</si>
  <si>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</si>
  <si>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</si>
  <si>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</si>
  <si>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</si>
  <si>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</si>
  <si>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</si>
  <si>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</si>
  <si>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</si>
  <si>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</si>
  <si>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</si>
  <si>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</si>
  <si>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</si>
  <si>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</si>
  <si>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</si>
  <si>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</si>
  <si>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</si>
  <si>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</si>
  <si>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</si>
  <si>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</si>
  <si>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</si>
  <si>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</si>
  <si>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</si>
  <si>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</si>
  <si>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</si>
  <si>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</si>
  <si>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</si>
  <si>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</si>
  <si>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</si>
  <si>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</si>
  <si>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</si>
  <si>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</si>
  <si>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</si>
  <si>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</si>
  <si>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</si>
  <si>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</si>
  <si>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</si>
  <si>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</si>
  <si>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</si>
  <si>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</si>
  <si>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</si>
  <si>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</si>
  <si>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</si>
  <si>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</si>
  <si>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</si>
  <si>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</si>
  <si>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</si>
  <si>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</si>
  <si>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</si>
  <si>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</si>
  <si>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</si>
  <si>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</si>
  <si>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</si>
  <si>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</si>
  <si>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</si>
  <si>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</si>
  <si>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</si>
  <si>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</si>
  <si>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</si>
  <si>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</si>
  <si>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</si>
  <si>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</si>
  <si>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</si>
  <si>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</si>
  <si>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</si>
  <si>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</si>
  <si>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</si>
  <si>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</si>
  <si>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</si>
  <si>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</si>
  <si>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</si>
  <si>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</si>
  <si>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</si>
  <si>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</si>
  <si>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</si>
  <si>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</si>
  <si>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</si>
  <si>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</si>
  <si>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</si>
  <si>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</si>
  <si>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</si>
  <si>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</si>
  <si>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</si>
  <si>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</si>
  <si>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</si>
  <si>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</si>
  <si>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</si>
  <si>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</si>
  <si>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</si>
  <si>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</si>
  <si>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</si>
  <si>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</si>
  <si>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</si>
  <si>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</si>
  <si>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</si>
  <si>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</si>
  <si>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</si>
  <si>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</si>
  <si>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</si>
  <si>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</si>
  <si>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</si>
  <si>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</si>
  <si>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</si>
  <si>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</si>
  <si>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</si>
  <si>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</si>
  <si>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</si>
  <si>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</si>
  <si>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</si>
  <si>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</si>
  <si>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</si>
  <si>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</si>
  <si>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</si>
  <si>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</si>
  <si>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</si>
  <si>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</si>
  <si>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</si>
  <si>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</si>
  <si>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</si>
  <si>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</si>
  <si>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</si>
  <si>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</si>
  <si>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</si>
  <si>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</si>
  <si>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</si>
  <si>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</si>
  <si>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</si>
  <si>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</si>
  <si>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</si>
  <si>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</si>
  <si>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</si>
  <si>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</si>
  <si>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</si>
  <si>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</si>
  <si>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</si>
  <si>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</si>
  <si>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</si>
  <si>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</si>
  <si>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</si>
  <si>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</si>
  <si>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</si>
  <si>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</si>
  <si>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</si>
  <si>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</si>
  <si>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</si>
  <si>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</si>
  <si>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</si>
  <si>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</si>
  <si>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</si>
  <si>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</si>
  <si>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</si>
  <si>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</si>
  <si>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</si>
  <si>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</si>
  <si>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</si>
  <si>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</si>
  <si>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</si>
  <si>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</si>
  <si>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</si>
  <si>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</si>
  <si>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</si>
  <si>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</si>
  <si>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</si>
  <si>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</si>
  <si>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</si>
  <si>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</si>
  <si>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</si>
  <si>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</si>
  <si>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</si>
  <si>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</si>
  <si>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</si>
  <si>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</si>
  <si>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</si>
  <si>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</si>
  <si>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</si>
  <si>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</si>
  <si>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</si>
  <si>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</si>
  <si>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</si>
  <si>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</si>
  <si>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</si>
  <si>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</si>
  <si>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</si>
  <si>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</si>
  <si>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</si>
  <si>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</si>
  <si>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</si>
  <si>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</si>
  <si>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</si>
  <si>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</si>
  <si>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</si>
  <si>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</si>
  <si>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</si>
  <si>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</si>
  <si>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</si>
  <si>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</si>
  <si>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</si>
  <si>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</si>
  <si>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</si>
  <si>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</si>
  <si>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</si>
  <si>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</si>
  <si>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</si>
  <si>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</si>
  <si>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</si>
  <si>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</si>
  <si>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</si>
  <si>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</si>
  <si>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</si>
  <si>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</si>
  <si>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</si>
  <si>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</si>
  <si>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</si>
  <si>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</si>
  <si>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</si>
  <si>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</si>
  <si>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</si>
  <si>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</si>
  <si>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</si>
  <si>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</si>
  <si>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</si>
  <si>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</si>
  <si>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</si>
  <si>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</si>
  <si>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</si>
  <si>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</si>
  <si>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</si>
  <si>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</si>
  <si>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</si>
  <si>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</si>
  <si>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</si>
  <si>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</si>
  <si>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</si>
  <si>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</si>
  <si>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</si>
  <si>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</si>
  <si>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</si>
  <si>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</si>
  <si>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</si>
  <si>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</si>
  <si>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</si>
  <si>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</si>
  <si>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</si>
  <si>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</si>
  <si>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</si>
  <si>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</si>
  <si>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</si>
  <si>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</si>
  <si>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</si>
  <si>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</si>
  <si>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</si>
  <si>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</si>
  <si>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</si>
  <si>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</si>
  <si>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</si>
  <si>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</si>
  <si>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</si>
  <si>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</si>
  <si>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</si>
  <si>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</si>
  <si>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</si>
  <si>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</si>
  <si>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</si>
  <si>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</si>
  <si>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</si>
  <si>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</si>
  <si>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</si>
  <si>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</si>
  <si>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</si>
  <si>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</si>
  <si>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</si>
  <si>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</si>
  <si>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</si>
  <si>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</si>
  <si>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</si>
  <si>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</si>
  <si>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</si>
  <si>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</si>
  <si>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</si>
  <si>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</si>
  <si>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</si>
  <si>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</si>
  <si>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</si>
  <si>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</si>
  <si>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</si>
  <si>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</si>
  <si>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</si>
  <si>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</si>
  <si>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</si>
  <si>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</si>
  <si>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</si>
  <si>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</si>
  <si>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</si>
  <si>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</si>
  <si>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</si>
  <si>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</si>
  <si>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</si>
  <si>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</si>
  <si>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</si>
  <si>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</si>
  <si>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</si>
  <si>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</si>
  <si>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</si>
  <si>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</si>
  <si>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</si>
  <si>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</si>
  <si>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</si>
  <si>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</si>
  <si>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</si>
  <si>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</si>
  <si>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</si>
  <si>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</si>
  <si>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</si>
  <si>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</si>
  <si>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</si>
  <si>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</si>
  <si>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</si>
  <si>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</si>
  <si>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</si>
  <si>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</si>
  <si>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</si>
  <si>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</si>
  <si>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</si>
  <si>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</si>
  <si>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</si>
  <si>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</si>
  <si>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</si>
  <si>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</si>
  <si>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</si>
  <si>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</si>
  <si>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</si>
  <si>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</si>
  <si>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</si>
  <si>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</si>
  <si>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</si>
  <si>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</si>
  <si>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</si>
  <si>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</si>
  <si>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</si>
  <si>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</si>
  <si>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</si>
  <si>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</si>
  <si>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</si>
  <si>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</si>
  <si>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</si>
  <si>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</si>
  <si>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</si>
  <si>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</si>
  <si>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</si>
  <si>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</si>
  <si>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</si>
  <si>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</si>
  <si>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</si>
  <si>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</si>
  <si>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</si>
  <si>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</si>
  <si>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</si>
  <si>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</si>
  <si>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</si>
  <si>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</si>
  <si>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</si>
  <si>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</si>
  <si>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</si>
  <si>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</si>
  <si>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</si>
  <si>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</si>
  <si>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</si>
  <si>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</si>
  <si>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</si>
  <si>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</si>
  <si>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</si>
  <si>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</si>
  <si>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</si>
  <si>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</si>
  <si>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</si>
  <si>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</si>
  <si>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</si>
  <si>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</si>
  <si>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</si>
  <si>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</si>
  <si>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</si>
  <si>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</si>
  <si>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</si>
  <si>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</si>
  <si>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</si>
  <si>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</si>
  <si>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</si>
  <si>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</si>
  <si>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</si>
  <si>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</si>
  <si>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</si>
  <si>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</si>
  <si>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</si>
  <si>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</si>
  <si>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</si>
  <si>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</si>
  <si>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</si>
  <si>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</si>
  <si>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</si>
  <si>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</si>
  <si>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</si>
  <si>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</si>
  <si>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</si>
  <si>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</si>
  <si>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</si>
  <si>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</si>
  <si>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</si>
  <si>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</si>
  <si>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</si>
  <si>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</si>
  <si>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</si>
  <si>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</si>
  <si>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</si>
  <si>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</si>
  <si>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</si>
  <si>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</si>
  <si>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</si>
  <si>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</si>
  <si>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</si>
  <si>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</si>
  <si>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</si>
  <si>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</si>
  <si>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</si>
  <si>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</si>
  <si>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</si>
  <si>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</si>
  <si>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</si>
  <si>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</si>
  <si>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</si>
  <si>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</si>
  <si>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</si>
  <si>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</si>
  <si>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</si>
  <si>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</si>
  <si>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</si>
  <si>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</si>
  <si>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</si>
  <si>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</si>
  <si>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</si>
  <si>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</si>
  <si>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</si>
  <si>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</si>
  <si>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</si>
  <si>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</si>
  <si>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</si>
  <si>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</si>
  <si>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</si>
  <si>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</si>
  <si>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</si>
  <si>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</si>
  <si>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</si>
  <si>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</si>
  <si>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</si>
  <si>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</si>
  <si>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</si>
  <si>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</si>
  <si>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</si>
  <si>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</si>
  <si>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</si>
  <si>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</si>
  <si>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</si>
  <si>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</si>
  <si>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</si>
  <si>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</si>
  <si>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</si>
  <si>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</si>
  <si>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</si>
  <si>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</si>
  <si>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</si>
  <si>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</si>
  <si>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</si>
  <si>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</si>
  <si>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</si>
  <si>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</si>
  <si>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</si>
  <si>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</si>
  <si>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</si>
  <si>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</si>
  <si>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</si>
  <si>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</si>
  <si>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</si>
  <si>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</si>
  <si>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</si>
  <si>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</si>
  <si>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</si>
  <si>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</si>
  <si>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</si>
  <si>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</si>
  <si>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</si>
  <si>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</si>
  <si>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</si>
  <si>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</si>
  <si>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</si>
  <si>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</si>
  <si>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</si>
  <si>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</si>
  <si>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</si>
  <si>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</si>
  <si>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</si>
  <si>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</si>
  <si>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</si>
  <si>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</si>
  <si>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</si>
  <si>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</si>
  <si>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</si>
  <si>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</si>
  <si>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</si>
  <si>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</si>
  <si>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</si>
  <si>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</si>
  <si>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</si>
  <si>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</si>
  <si>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</si>
  <si>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</si>
  <si>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</si>
  <si>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</si>
  <si>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</si>
  <si>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</si>
  <si>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</si>
  <si>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</si>
  <si>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</si>
  <si>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</si>
  <si>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</si>
  <si>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</si>
  <si>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</si>
  <si>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</si>
  <si>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</si>
  <si>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</si>
  <si>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</si>
  <si>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</si>
  <si>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</si>
  <si>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</si>
  <si>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</si>
  <si>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</si>
  <si>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</si>
  <si>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</si>
  <si>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</si>
  <si>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</si>
  <si>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</si>
  <si>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</si>
  <si>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</si>
  <si>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</si>
  <si>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</si>
  <si>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</si>
  <si>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</si>
  <si>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</si>
  <si>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</si>
  <si>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</si>
  <si>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</si>
  <si>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</si>
  <si>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</si>
  <si>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</si>
  <si>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</si>
  <si>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</si>
  <si>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</si>
  <si>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</si>
  <si>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</si>
  <si>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</si>
  <si>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</si>
  <si>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</si>
  <si>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</si>
  <si>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</si>
  <si>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</si>
  <si>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</si>
  <si>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</si>
  <si>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</si>
  <si>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</si>
  <si>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</si>
  <si>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</si>
  <si>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</si>
  <si>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</si>
  <si>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</si>
  <si>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</si>
  <si>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</si>
  <si>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</si>
  <si>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</si>
  <si>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</si>
  <si>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</si>
  <si>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</si>
  <si>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</si>
  <si>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</si>
  <si>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</si>
  <si>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</si>
  <si>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</si>
  <si>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</si>
  <si>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</si>
  <si>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</si>
  <si>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</si>
  <si>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</si>
  <si>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</si>
  <si>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</si>
  <si>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</si>
  <si>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</si>
  <si>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</si>
  <si>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</si>
  <si>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</si>
  <si>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</si>
  <si>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</si>
  <si>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</si>
  <si>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</si>
  <si>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</si>
  <si>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</si>
  <si>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</si>
  <si>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</si>
  <si>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</si>
  <si>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</si>
  <si>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</si>
  <si>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</si>
  <si>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</si>
  <si>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</si>
  <si>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</si>
  <si>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</si>
  <si>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</si>
  <si>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</si>
  <si>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</si>
  <si>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</si>
  <si>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</si>
  <si>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</si>
  <si>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</si>
  <si>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</si>
  <si>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</si>
  <si>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</si>
  <si>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</si>
  <si>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</si>
  <si>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</si>
  <si>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</si>
  <si>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</si>
  <si>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</si>
  <si>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</si>
  <si>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</si>
  <si>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</si>
  <si>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</si>
  <si>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</si>
  <si>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</si>
  <si>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</si>
  <si>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</si>
  <si>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</si>
  <si>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</si>
  <si>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</si>
  <si>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</si>
  <si>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</si>
  <si>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</si>
  <si>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</si>
  <si>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</si>
  <si>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</si>
  <si>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</si>
  <si>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</si>
  <si>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</si>
  <si>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</si>
  <si>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</si>
  <si>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</si>
  <si>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</si>
  <si>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</si>
  <si>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</si>
  <si>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</si>
  <si>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</si>
  <si>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</si>
  <si>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</si>
  <si>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</si>
  <si>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</si>
  <si>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</si>
  <si>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</si>
  <si>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</si>
  <si>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</si>
  <si>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</si>
  <si>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</si>
  <si>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</si>
  <si>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</si>
  <si>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</si>
  <si>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</si>
  <si>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</si>
  <si>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</si>
  <si>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</si>
  <si>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</si>
  <si>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</si>
  <si>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</si>
  <si>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</si>
  <si>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</si>
  <si>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</si>
  <si>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</si>
  <si>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</si>
  <si>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</si>
  <si>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</si>
  <si>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</si>
  <si>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</si>
  <si>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</si>
  <si>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</si>
  <si>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</si>
  <si>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</si>
  <si>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</si>
  <si>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</si>
  <si>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</si>
  <si>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</si>
  <si>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</si>
  <si>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</si>
  <si>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</si>
  <si>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</si>
  <si>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</si>
  <si>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</si>
  <si>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</si>
  <si>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</si>
  <si>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</si>
  <si>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</si>
  <si>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</si>
  <si>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</si>
  <si>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</si>
  <si>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</si>
  <si>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</si>
  <si>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</si>
  <si>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</si>
  <si>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</si>
  <si>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</si>
  <si>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</si>
  <si>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</si>
  <si>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</si>
  <si>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</si>
  <si>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</si>
  <si>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</si>
  <si>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</si>
  <si>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</si>
  <si>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</si>
  <si>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</si>
  <si>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</si>
  <si>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</si>
  <si>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</si>
  <si>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</si>
  <si>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</si>
  <si>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</si>
  <si>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</si>
  <si>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</si>
  <si>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</si>
  <si>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</si>
  <si>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</si>
  <si>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</si>
  <si>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</si>
  <si>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</si>
  <si>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</si>
  <si>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</si>
  <si>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</si>
  <si>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</si>
  <si>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</si>
  <si>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</si>
  <si>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</si>
  <si>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</si>
  <si>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</si>
  <si>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</si>
  <si>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</si>
  <si>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</si>
  <si>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</si>
  <si>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</si>
  <si>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</si>
  <si>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</si>
  <si>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</si>
  <si>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</si>
  <si>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</si>
  <si>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</si>
  <si>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</si>
  <si>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</si>
  <si>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</si>
  <si>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</si>
  <si>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</si>
  <si>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</si>
  <si>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</si>
  <si>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</si>
  <si>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</si>
  <si>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</si>
  <si>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</si>
  <si>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</si>
  <si>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</si>
  <si>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</si>
  <si>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</si>
  <si>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</si>
  <si>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</si>
  <si>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</si>
  <si>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</si>
  <si>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</si>
  <si>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</si>
  <si>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</si>
  <si>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</si>
  <si>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</si>
  <si>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</si>
  <si>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</si>
  <si>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</si>
  <si>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</si>
  <si>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</si>
  <si>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</si>
  <si>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</si>
  <si>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</si>
  <si>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</si>
  <si>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</si>
  <si>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</si>
  <si>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</si>
  <si>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</si>
  <si>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</si>
  <si>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</si>
  <si>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</si>
  <si>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</si>
  <si>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</si>
  <si>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</si>
  <si>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</si>
  <si>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</si>
  <si>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</si>
  <si>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</si>
  <si>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</si>
  <si>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</si>
  <si>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</si>
  <si>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</si>
  <si>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</si>
  <si>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</si>
  <si>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</si>
  <si>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</si>
  <si>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</si>
  <si>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</si>
  <si>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</si>
  <si>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</si>
  <si>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</si>
  <si>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</si>
  <si>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</si>
  <si>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</si>
  <si>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</si>
  <si>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</si>
  <si>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</si>
  <si>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</si>
  <si>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</si>
  <si>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</si>
  <si>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</si>
  <si>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</si>
  <si>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</si>
  <si>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</si>
  <si>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</si>
  <si>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</si>
  <si>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</si>
  <si>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</si>
  <si>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</si>
  <si>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</si>
  <si>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</si>
  <si>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</si>
  <si>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</si>
  <si>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</si>
  <si>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</si>
  <si>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</si>
  <si>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</si>
  <si>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</si>
  <si>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</si>
  <si>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</si>
  <si>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</si>
  <si>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</si>
  <si>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</si>
  <si>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</si>
  <si>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</si>
  <si>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</si>
  <si>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</si>
  <si>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</si>
  <si>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</si>
  <si>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</si>
  <si>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</si>
  <si>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</si>
  <si>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</si>
  <si>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</si>
  <si>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</si>
  <si>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</si>
  <si>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</si>
  <si>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</si>
  <si>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</si>
  <si>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</si>
  <si>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</si>
  <si>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</si>
  <si>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</si>
  <si>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</si>
  <si>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</si>
  <si>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</si>
  <si>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</si>
  <si>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</si>
  <si>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</si>
  <si>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</si>
  <si>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</si>
  <si>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</si>
  <si>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</si>
  <si>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</si>
  <si>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</si>
  <si>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</si>
  <si>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</si>
  <si>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</si>
  <si>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</si>
  <si>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</si>
  <si>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</si>
  <si>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</si>
  <si>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</si>
  <si>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</si>
  <si>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</si>
  <si>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</si>
  <si>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</si>
  <si>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</si>
  <si>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</si>
  <si>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</si>
  <si>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</si>
  <si>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</si>
  <si>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</si>
  <si>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</si>
  <si>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</si>
  <si>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</si>
  <si>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</si>
  <si>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</si>
  <si>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</si>
  <si>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</si>
  <si>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</si>
  <si>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</si>
  <si>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</si>
  <si>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</si>
  <si>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</si>
  <si>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</si>
  <si>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</si>
  <si>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</si>
  <si>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</si>
  <si>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</si>
  <si>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</si>
  <si>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</si>
  <si>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</si>
  <si>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</si>
  <si>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</si>
  <si>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</si>
  <si>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</si>
  <si>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</si>
  <si>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</si>
  <si>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</si>
  <si>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</si>
  <si>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</si>
  <si>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</si>
  <si>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</si>
  <si>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</si>
  <si>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</si>
  <si>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</si>
  <si>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</si>
  <si>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</si>
  <si>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</si>
  <si>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</si>
  <si>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</si>
  <si>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</si>
  <si>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</si>
  <si>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</si>
  <si>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</si>
  <si>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</si>
  <si>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</si>
  <si>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</si>
  <si>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</si>
  <si>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</si>
  <si>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</si>
  <si>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</si>
  <si>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</si>
  <si>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</si>
  <si>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</si>
  <si>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</si>
  <si>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</si>
  <si>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</si>
  <si>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</si>
  <si>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</si>
  <si>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</si>
  <si>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</si>
  <si>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</si>
  <si>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</si>
  <si>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</si>
  <si>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</si>
  <si>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</si>
  <si>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</si>
  <si>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</si>
  <si>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</si>
  <si>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</si>
  <si>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</si>
  <si>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</si>
  <si>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</si>
  <si>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</si>
  <si>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</si>
  <si>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</si>
  <si>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</si>
  <si>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</si>
  <si>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</si>
  <si>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</si>
  <si>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</si>
  <si>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</si>
  <si>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</si>
  <si>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</si>
  <si>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</si>
  <si>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</si>
  <si>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</si>
  <si>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</si>
  <si>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</si>
  <si>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</si>
  <si>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</si>
  <si>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</si>
  <si>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</si>
  <si>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</si>
  <si>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</si>
  <si>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</si>
  <si>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</si>
  <si>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</si>
  <si>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</si>
  <si>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</si>
  <si>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</si>
  <si>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</si>
  <si>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</si>
  <si>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</si>
  <si>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</si>
  <si>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</si>
  <si>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</si>
  <si>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</si>
  <si>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</si>
  <si>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</si>
  <si>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</si>
  <si>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</si>
  <si>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</si>
  <si>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</si>
  <si>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</si>
  <si>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</si>
  <si>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</si>
  <si>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</si>
  <si>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</si>
  <si>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</si>
  <si>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</si>
  <si>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</si>
  <si>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</si>
  <si>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</si>
  <si>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</si>
  <si>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</si>
  <si>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</si>
  <si>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</si>
  <si>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</si>
  <si>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</si>
  <si>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</si>
  <si>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</si>
  <si>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</si>
  <si>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</si>
  <si>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</si>
  <si>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</si>
  <si>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</si>
  <si>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</si>
  <si>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</si>
  <si>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</si>
  <si>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</si>
  <si>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</si>
  <si>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</si>
  <si>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</si>
  <si>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</si>
  <si>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</si>
  <si>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</si>
  <si>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</si>
  <si>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</si>
  <si>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</si>
  <si>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</si>
  <si>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</si>
  <si>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</si>
  <si>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</si>
  <si>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</si>
  <si>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</si>
  <si>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</si>
  <si>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</si>
  <si>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</si>
  <si>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</si>
  <si>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</si>
  <si>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</si>
  <si>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</si>
  <si>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</si>
  <si>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</si>
  <si>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</si>
  <si>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</si>
  <si>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</si>
  <si>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</si>
  <si>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</si>
  <si>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</si>
  <si>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</si>
  <si>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</si>
  <si>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</si>
  <si>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</si>
  <si>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</si>
  <si>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</si>
  <si>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</si>
  <si>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</si>
  <si>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</si>
  <si>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</si>
  <si>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</si>
  <si>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</si>
  <si>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</si>
  <si>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</si>
  <si>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</si>
  <si>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</si>
  <si>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</si>
  <si>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</si>
  <si>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</si>
  <si>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</si>
  <si>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</si>
  <si>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</si>
  <si>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</si>
  <si>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</si>
  <si>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</si>
  <si>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</si>
  <si>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</si>
  <si>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</si>
  <si>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</si>
  <si>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</si>
  <si>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</si>
  <si>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</si>
  <si>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</si>
  <si>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</si>
  <si>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</si>
  <si>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</si>
  <si>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</si>
  <si>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</si>
  <si>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</si>
  <si>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</si>
  <si>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</si>
  <si>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</si>
  <si>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</si>
  <si>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</si>
  <si>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</si>
  <si>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</si>
  <si>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</si>
  <si>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</si>
  <si>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</si>
  <si>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</si>
  <si>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</si>
  <si>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</si>
  <si>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</si>
  <si>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</si>
  <si>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</si>
  <si>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</si>
  <si>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</si>
  <si>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</si>
  <si>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</si>
  <si>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</si>
  <si>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</si>
  <si>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</si>
  <si>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</si>
  <si>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</si>
  <si>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</si>
  <si>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</si>
  <si>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</si>
  <si>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</si>
  <si>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</si>
  <si>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</si>
  <si>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</si>
  <si>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</si>
  <si>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</si>
  <si>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</si>
  <si>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</si>
  <si>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</si>
  <si>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</si>
  <si>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</si>
  <si>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</si>
  <si>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</si>
  <si>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</si>
  <si>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</si>
  <si>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</si>
  <si>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</si>
  <si>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</si>
  <si>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</si>
  <si>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</si>
  <si>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</si>
  <si>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</si>
  <si>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</si>
  <si>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</si>
  <si>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</si>
  <si>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</si>
  <si>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</si>
  <si>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</si>
  <si>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</si>
  <si>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</si>
  <si>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</si>
  <si>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</si>
  <si>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</si>
  <si>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</si>
  <si>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</si>
  <si>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</si>
  <si>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</si>
  <si>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</si>
  <si>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</si>
  <si>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</si>
  <si>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</si>
  <si>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</si>
  <si>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</si>
  <si>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</si>
  <si>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</si>
  <si>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</si>
  <si>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</si>
  <si>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</si>
  <si>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</si>
  <si>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</si>
  <si>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</si>
  <si>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</si>
  <si>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</si>
  <si>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</si>
  <si>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</si>
  <si>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</si>
  <si>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</si>
  <si>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</si>
  <si>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</si>
  <si>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</si>
  <si>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</si>
  <si>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</si>
  <si>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</si>
  <si>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</si>
  <si>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</si>
  <si>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</si>
  <si>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</si>
  <si>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</si>
  <si>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</si>
  <si>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</si>
  <si>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</si>
  <si>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</si>
  <si>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</si>
  <si>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</si>
  <si>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</si>
  <si>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</si>
  <si>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</si>
  <si>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</si>
  <si>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</si>
  <si>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</si>
  <si>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</si>
  <si>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</si>
  <si>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</si>
  <si>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</si>
  <si>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</si>
  <si>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</si>
  <si>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</si>
  <si>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</si>
  <si>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</si>
  <si>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</si>
  <si>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</si>
  <si>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</si>
  <si>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</si>
  <si>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</si>
  <si>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</si>
  <si>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</si>
  <si>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</si>
  <si>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</si>
  <si>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</si>
  <si>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</si>
  <si>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</si>
  <si>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</si>
  <si>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</si>
  <si>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</si>
  <si>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</si>
  <si>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</si>
  <si>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</si>
  <si>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</si>
  <si>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</si>
  <si>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</si>
  <si>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</si>
  <si>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</si>
  <si>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</si>
  <si>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</si>
  <si>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</si>
  <si>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</si>
  <si>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</si>
  <si>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</si>
  <si>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</si>
  <si>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</si>
  <si>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</si>
  <si>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</si>
  <si>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</si>
  <si>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</si>
  <si>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</si>
  <si>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</si>
  <si>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</si>
  <si>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</si>
  <si>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</si>
  <si>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</si>
  <si>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</si>
  <si>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</si>
  <si>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</si>
  <si>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</si>
  <si>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</si>
  <si>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</si>
  <si>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</si>
  <si>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</si>
  <si>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</si>
  <si>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</si>
  <si>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</si>
  <si>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</si>
  <si>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</si>
  <si>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</si>
  <si>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</si>
  <si>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</si>
  <si>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</si>
  <si>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</si>
  <si>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</si>
  <si>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</si>
  <si>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</si>
  <si>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</si>
  <si>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</si>
  <si>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</si>
  <si>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</si>
  <si>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</si>
  <si>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</si>
  <si>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</si>
  <si>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</si>
  <si>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</si>
  <si>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</si>
  <si>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</si>
  <si>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</si>
  <si>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</si>
  <si>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</si>
  <si>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</si>
  <si>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</si>
  <si>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</si>
  <si>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</si>
  <si>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</si>
  <si>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</si>
  <si>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</si>
  <si>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</si>
  <si>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</si>
  <si>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</si>
  <si>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</si>
  <si>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</si>
  <si>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</si>
  <si>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</si>
  <si>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</si>
  <si>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</si>
  <si>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</si>
  <si>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</si>
  <si>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</si>
  <si>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</si>
  <si>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</si>
  <si>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</si>
  <si>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</si>
  <si>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</si>
  <si>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</si>
  <si>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</si>
  <si>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</si>
  <si>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</si>
  <si>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</si>
  <si>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</si>
  <si>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</si>
  <si>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</si>
  <si>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</si>
  <si>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</si>
  <si>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</si>
  <si>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</si>
  <si>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</si>
  <si>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</si>
  <si>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</si>
  <si>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</si>
  <si>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</si>
  <si>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</si>
  <si>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</si>
  <si>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</si>
  <si>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</si>
  <si>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</si>
  <si>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</si>
  <si>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</si>
  <si>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</si>
  <si>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</si>
  <si>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</si>
  <si>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</si>
  <si>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</si>
  <si>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</si>
  <si>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</si>
  <si>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</si>
  <si>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</si>
  <si>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</si>
  <si>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</si>
  <si>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</si>
  <si>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</si>
  <si>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</si>
  <si>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</si>
  <si>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</si>
  <si>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</si>
  <si>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</si>
  <si>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</si>
  <si>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</si>
  <si>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</si>
  <si>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</si>
  <si>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</si>
  <si>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</si>
  <si>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</si>
  <si>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</si>
  <si>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</si>
  <si>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</si>
  <si>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</si>
  <si>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</si>
  <si>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</si>
  <si>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</si>
  <si>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</si>
  <si>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</si>
  <si>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</si>
  <si>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</si>
  <si>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</si>
  <si>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</si>
  <si>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</si>
  <si>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</si>
  <si>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</si>
  <si>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</si>
  <si>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</si>
  <si>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</si>
  <si>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</si>
  <si>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</si>
  <si>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</si>
  <si>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</si>
  <si>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</si>
  <si>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</si>
  <si>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</si>
  <si>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</si>
  <si>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</si>
  <si>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</si>
  <si>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</si>
  <si>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</si>
  <si>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</si>
  <si>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</si>
  <si>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</si>
  <si>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</si>
  <si>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</si>
  <si>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</si>
  <si>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</si>
  <si>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</si>
  <si>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</si>
  <si>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</si>
  <si>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</si>
  <si>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</si>
  <si>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</si>
  <si>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</si>
  <si>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</si>
  <si>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</si>
  <si>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</si>
  <si>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</si>
  <si>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</si>
  <si>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</si>
  <si>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</si>
  <si>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</si>
  <si>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</si>
  <si>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</si>
  <si>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</si>
  <si>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</si>
  <si>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</si>
  <si>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</si>
  <si>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</si>
  <si>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</si>
  <si>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</si>
  <si>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</si>
  <si>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</si>
  <si>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</si>
  <si>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</si>
  <si>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</si>
  <si>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</si>
  <si>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</si>
  <si>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</si>
  <si>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</si>
  <si>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</si>
  <si>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</si>
  <si>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</si>
  <si>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</si>
  <si>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</si>
  <si>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</si>
  <si>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</si>
  <si>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</si>
  <si>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</si>
  <si>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</si>
  <si>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</si>
  <si>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</si>
  <si>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</si>
  <si>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</si>
  <si>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</si>
  <si>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</si>
  <si>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</si>
  <si>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</si>
  <si>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</si>
  <si>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</si>
  <si>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</si>
  <si>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</si>
  <si>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</si>
  <si>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</si>
  <si>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</si>
  <si>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</si>
  <si>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</si>
  <si>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</si>
  <si>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</si>
  <si>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</si>
  <si>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</si>
  <si>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</si>
  <si>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</si>
  <si>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</si>
  <si>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</si>
  <si>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</si>
  <si>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</si>
  <si>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</si>
  <si>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</si>
  <si>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</si>
  <si>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</si>
  <si>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</si>
  <si>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</si>
  <si>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</si>
  <si>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</si>
  <si>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</si>
  <si>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</si>
  <si>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</si>
  <si>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</si>
  <si>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</si>
  <si>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</si>
  <si>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</si>
  <si>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</si>
  <si>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</si>
  <si>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</si>
  <si>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</si>
  <si>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</si>
  <si>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</si>
  <si>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</si>
  <si>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</si>
  <si>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</si>
  <si>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</si>
  <si>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</si>
  <si>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</si>
  <si>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</si>
  <si>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</si>
  <si>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</si>
  <si>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</si>
  <si>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</si>
  <si>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</si>
  <si>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</si>
  <si>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</si>
  <si>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</si>
  <si>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</si>
  <si>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</si>
  <si>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</si>
  <si>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</si>
  <si>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</si>
  <si>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</si>
  <si>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</si>
  <si>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</si>
  <si>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</si>
  <si>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</si>
  <si>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</si>
  <si>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</si>
  <si>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</si>
  <si>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</si>
  <si>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</si>
  <si>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</si>
  <si>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</si>
  <si>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</si>
  <si>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</si>
  <si>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</si>
  <si>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</si>
  <si>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</si>
  <si>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</si>
  <si>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</si>
  <si>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</si>
  <si>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</si>
  <si>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</si>
  <si>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</si>
  <si>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</si>
  <si>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</si>
  <si>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</si>
  <si>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</si>
  <si>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</si>
  <si>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</si>
  <si>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</si>
  <si>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</si>
  <si>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</si>
  <si>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</si>
  <si>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</si>
  <si>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</si>
  <si>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</si>
  <si>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</si>
  <si>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</si>
  <si>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</si>
  <si>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</si>
  <si>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</si>
  <si>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</si>
  <si>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</si>
  <si>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</si>
  <si>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</si>
  <si>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</si>
  <si>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</si>
  <si>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</si>
  <si>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</si>
  <si>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</si>
  <si>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</si>
  <si>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</si>
  <si>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</si>
  <si>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</si>
  <si>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</si>
  <si>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</si>
  <si>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</si>
  <si>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</si>
  <si>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</si>
  <si>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</si>
  <si>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</si>
  <si>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</si>
  <si>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</si>
  <si>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</si>
  <si>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</si>
  <si>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</si>
  <si>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</si>
  <si>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</si>
  <si>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</si>
  <si>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</si>
  <si>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</si>
  <si>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</si>
  <si>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</si>
  <si>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</si>
  <si>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</si>
  <si>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</si>
  <si>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</si>
  <si>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</si>
  <si>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</si>
  <si>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</si>
  <si>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</si>
  <si>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</si>
  <si>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</si>
  <si>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</si>
  <si>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</si>
  <si>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</si>
  <si>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</si>
  <si>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</si>
  <si>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</si>
  <si>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</si>
  <si>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</si>
  <si>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</si>
  <si>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</si>
  <si>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</si>
  <si>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</si>
  <si>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</si>
  <si>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</si>
  <si>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</si>
  <si>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</si>
  <si>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</si>
  <si>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</si>
  <si>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</si>
  <si>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</si>
  <si>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</si>
  <si>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</si>
  <si>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</si>
  <si>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</si>
  <si>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</si>
  <si>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</si>
  <si>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</si>
  <si>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</si>
  <si>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</si>
  <si>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</si>
  <si>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</si>
  <si>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</si>
  <si>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</si>
  <si>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</si>
  <si>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</si>
  <si>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</si>
  <si>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</si>
  <si>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</si>
  <si>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</si>
  <si>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</si>
  <si>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</si>
  <si>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</si>
  <si>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</si>
  <si>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</si>
  <si>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</si>
  <si>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</si>
  <si>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</si>
  <si>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</si>
  <si>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</si>
  <si>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</si>
  <si>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</si>
  <si>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</si>
  <si>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</si>
  <si>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</si>
  <si>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</si>
  <si>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</si>
  <si>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</si>
  <si>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</si>
  <si>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</si>
  <si>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</si>
  <si>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</si>
  <si>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</si>
  <si>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</si>
  <si>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</si>
  <si>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</si>
  <si>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</si>
  <si>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</si>
  <si>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</si>
  <si>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</si>
  <si>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</si>
  <si>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</si>
  <si>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</si>
  <si>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</si>
  <si>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</si>
  <si>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</si>
  <si>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</si>
  <si>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</si>
  <si>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</si>
  <si>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</si>
  <si>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</si>
  <si>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</si>
  <si>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</si>
  <si>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</si>
  <si>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</si>
  <si>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</si>
  <si>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</si>
  <si>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</si>
  <si>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</si>
  <si>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</si>
  <si>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</si>
  <si>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</si>
  <si>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</si>
  <si>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</si>
  <si>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</si>
  <si>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</si>
  <si>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</si>
  <si>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</si>
  <si>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</si>
  <si>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</si>
  <si>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</si>
  <si>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</si>
  <si>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</si>
  <si>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</si>
  <si>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</si>
  <si>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</si>
  <si>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</si>
  <si>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</si>
  <si>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</si>
  <si>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</si>
  <si>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</si>
  <si>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</si>
  <si>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</si>
  <si>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</si>
  <si>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</si>
  <si>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</si>
  <si>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</si>
  <si>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</si>
  <si>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</si>
  <si>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</si>
  <si>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</si>
  <si>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</si>
  <si>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</si>
  <si>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</si>
  <si>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</si>
  <si>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</si>
  <si>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</si>
  <si>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</si>
  <si>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</si>
  <si>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</si>
  <si>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</si>
  <si>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</si>
  <si>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</si>
  <si>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</si>
  <si>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</si>
  <si>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</si>
  <si>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</si>
  <si>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</si>
  <si>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</si>
  <si>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</si>
  <si>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</si>
  <si>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</si>
  <si>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</si>
  <si>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</si>
  <si>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</si>
  <si>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</si>
  <si>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</si>
  <si>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</si>
  <si>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</si>
  <si>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</si>
  <si>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</si>
  <si>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</si>
  <si>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</si>
  <si>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</si>
  <si>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</si>
  <si>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</si>
  <si>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</si>
  <si>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</si>
  <si>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</si>
  <si>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</si>
  <si>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</si>
  <si>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</si>
  <si>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</si>
  <si>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</si>
  <si>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</si>
  <si>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</si>
  <si>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</si>
  <si>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</si>
  <si>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</si>
  <si>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</si>
  <si>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</si>
  <si>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</si>
  <si>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</si>
  <si>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</si>
  <si>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</si>
  <si>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</si>
  <si>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</si>
  <si>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</si>
  <si>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</si>
  <si>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</si>
  <si>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</si>
  <si>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</si>
  <si>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</si>
  <si>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</si>
  <si>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</si>
  <si>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</si>
  <si>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</si>
  <si>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</si>
  <si>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</si>
  <si>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</si>
  <si>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</si>
  <si>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</si>
  <si>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</si>
  <si>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</si>
  <si>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</si>
  <si>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</si>
  <si>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</si>
  <si>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</si>
  <si>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</si>
  <si>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</si>
  <si>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</si>
  <si>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</si>
  <si>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</si>
  <si>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</si>
  <si>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</si>
  <si>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</si>
  <si>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</si>
  <si>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</si>
  <si>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</si>
  <si>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</si>
  <si>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</si>
  <si>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</si>
  <si>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</si>
  <si>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</si>
  <si>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</si>
  <si>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</si>
  <si>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</si>
  <si>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</si>
  <si>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</si>
  <si>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</si>
  <si>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</si>
  <si>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</si>
  <si>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</si>
  <si>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</si>
  <si>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</si>
  <si>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</si>
  <si>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</si>
  <si>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</si>
  <si>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</si>
  <si>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</si>
  <si>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</si>
  <si>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</si>
  <si>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</si>
  <si>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</si>
  <si>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</si>
  <si>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</si>
  <si>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</si>
  <si>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</si>
  <si>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</si>
  <si>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</si>
  <si>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</si>
  <si>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</si>
  <si>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</si>
  <si>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</si>
  <si>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</si>
  <si>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</si>
  <si>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</si>
  <si>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</si>
  <si>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</si>
  <si>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</si>
  <si>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</si>
  <si>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</si>
  <si>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</si>
  <si>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</si>
  <si>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</si>
  <si>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</si>
  <si>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</si>
  <si>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</si>
  <si>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</si>
  <si>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</si>
  <si>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</si>
  <si>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</si>
  <si>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</si>
  <si>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</si>
  <si>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</si>
  <si>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</si>
  <si>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</si>
  <si>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</si>
  <si>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</si>
  <si>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</si>
  <si>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</si>
  <si>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</si>
  <si>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</si>
  <si>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</si>
  <si>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</si>
  <si>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</si>
  <si>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</si>
  <si>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</si>
  <si>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</si>
  <si>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</si>
  <si>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</si>
  <si>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</si>
  <si>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</si>
  <si>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</si>
  <si>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</si>
  <si>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</si>
  <si>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</si>
  <si>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</si>
  <si>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</si>
  <si>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</si>
  <si>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</si>
  <si>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</si>
  <si>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</si>
  <si>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</si>
  <si>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</si>
  <si>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</si>
  <si>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</si>
  <si>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</si>
  <si>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</si>
  <si>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</si>
  <si>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</si>
  <si>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</si>
  <si>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</si>
  <si>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</si>
  <si>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</si>
  <si>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</si>
  <si>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</si>
  <si>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</si>
  <si>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</si>
  <si>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</si>
  <si>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</si>
  <si>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</si>
  <si>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</si>
  <si>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</si>
  <si>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</si>
  <si>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</si>
  <si>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</si>
  <si>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</si>
  <si>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</si>
  <si>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</si>
  <si>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</si>
  <si>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</si>
  <si>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</si>
  <si>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</si>
  <si>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</si>
  <si>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</si>
  <si>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</si>
  <si>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</si>
  <si>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</si>
  <si>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</si>
  <si>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</si>
  <si>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</si>
  <si>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</si>
  <si>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</si>
  <si>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</si>
  <si>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</si>
  <si>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</si>
  <si>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</si>
  <si>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</si>
  <si>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</si>
  <si>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</si>
  <si>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</si>
  <si>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</si>
  <si>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</si>
  <si>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</si>
  <si>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</si>
  <si>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</si>
  <si>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</si>
  <si>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</si>
  <si>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</si>
  <si>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</si>
  <si>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</si>
  <si>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</si>
  <si>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</si>
  <si>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</si>
  <si>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</si>
  <si>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</si>
  <si>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</si>
  <si>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</si>
  <si>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</si>
  <si>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</si>
  <si>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</si>
  <si>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</si>
  <si>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</si>
  <si>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</si>
  <si>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</si>
  <si>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</si>
  <si>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</si>
  <si>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</si>
  <si>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</si>
  <si>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</si>
  <si>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</si>
  <si>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</si>
  <si>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</si>
  <si>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</si>
  <si>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</si>
  <si>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</si>
  <si>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</si>
  <si>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</si>
  <si>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</si>
  <si>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</si>
  <si>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</si>
  <si>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</si>
  <si>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</si>
  <si>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</si>
  <si>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</si>
  <si>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</si>
  <si>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</si>
  <si>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</si>
  <si>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</si>
  <si>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</si>
  <si>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</si>
  <si>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</si>
  <si>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</si>
  <si>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</si>
  <si>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</si>
  <si>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</si>
  <si>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</si>
  <si>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</si>
  <si>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</si>
  <si>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</si>
  <si>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</si>
  <si>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</si>
  <si>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</si>
  <si>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</si>
  <si>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</si>
  <si>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</si>
  <si>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</si>
  <si>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</si>
  <si>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</si>
  <si>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</si>
  <si>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</si>
  <si>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</si>
  <si>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</si>
  <si>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</si>
  <si>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</si>
  <si>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</si>
  <si>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</si>
  <si>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</si>
  <si>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</si>
  <si>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</si>
  <si>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</si>
  <si>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</si>
  <si>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</si>
  <si>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</si>
  <si>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</si>
  <si>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</si>
  <si>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</si>
  <si>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</si>
  <si>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</si>
  <si>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</si>
  <si>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</si>
  <si>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</si>
  <si>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</si>
  <si>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</si>
  <si>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</si>
  <si>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</si>
  <si>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</si>
  <si>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</si>
  <si>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</si>
  <si>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</si>
  <si>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</si>
  <si>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</si>
  <si>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</si>
  <si>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</si>
  <si>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</si>
  <si>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</si>
  <si>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</si>
  <si>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</si>
  <si>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</si>
  <si>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</si>
  <si>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</si>
  <si>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</si>
  <si>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</si>
  <si>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</si>
  <si>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</si>
  <si>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</si>
  <si>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</si>
  <si>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</si>
  <si>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</si>
  <si>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</si>
  <si>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</si>
  <si>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</si>
  <si>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</si>
  <si>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</si>
  <si>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</si>
  <si>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</si>
  <si>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</si>
  <si>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</si>
  <si>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</si>
  <si>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</si>
  <si>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</si>
  <si>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</si>
  <si>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</si>
  <si>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</si>
  <si>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</si>
  <si>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</si>
  <si>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</si>
  <si>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</si>
  <si>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</si>
  <si>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</si>
  <si>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</si>
  <si>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</si>
  <si>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</si>
  <si>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</si>
  <si>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</si>
  <si>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</si>
  <si>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</si>
  <si>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</si>
  <si>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</si>
  <si>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</si>
  <si>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</si>
  <si>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</si>
  <si>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</si>
  <si>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</si>
  <si>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</si>
  <si>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</si>
  <si>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</si>
  <si>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</si>
  <si>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</si>
  <si>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</si>
  <si>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</si>
  <si>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</si>
  <si>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</si>
  <si>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</si>
  <si>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</si>
  <si>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</si>
  <si>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</si>
  <si>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</si>
  <si>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</si>
  <si>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</si>
  <si>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</si>
  <si>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</si>
  <si>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</si>
  <si>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</si>
  <si>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</si>
  <si>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</si>
  <si>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</si>
  <si>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</si>
  <si>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</si>
  <si>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</si>
  <si>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</si>
  <si>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</si>
  <si>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</si>
  <si>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</si>
  <si>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</si>
  <si>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</si>
  <si>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</si>
  <si>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</si>
  <si>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</si>
  <si>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</si>
  <si>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</si>
  <si>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</si>
  <si>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</si>
  <si>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</si>
  <si>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</si>
  <si>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</si>
  <si>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</si>
  <si>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</si>
  <si>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</si>
  <si>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</si>
  <si>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</si>
  <si>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</si>
  <si>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</si>
  <si>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</si>
  <si>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</si>
  <si>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</si>
  <si>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</si>
  <si>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</si>
  <si>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</si>
  <si>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</si>
  <si>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</si>
  <si>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</si>
  <si>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</si>
  <si>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</si>
  <si>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</si>
  <si>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</si>
  <si>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</si>
  <si>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</si>
  <si>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</si>
  <si>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</si>
  <si>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</si>
  <si>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</si>
  <si>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</si>
  <si>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</si>
  <si>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</si>
  <si>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</si>
  <si>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</si>
  <si>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</si>
  <si>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</si>
  <si>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</si>
  <si>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</si>
  <si>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</si>
  <si>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</si>
  <si>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</si>
  <si>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</si>
  <si>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</si>
  <si>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</si>
  <si>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</si>
  <si>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</si>
  <si>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</si>
  <si>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</si>
  <si>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</si>
  <si>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</si>
  <si>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</si>
  <si>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</si>
  <si>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</si>
  <si>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</si>
  <si>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</si>
  <si>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</si>
  <si>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</si>
  <si>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</si>
  <si>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</si>
  <si>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</si>
  <si>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</si>
  <si>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</si>
  <si>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</si>
  <si>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</si>
  <si>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</si>
  <si>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</si>
  <si>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</si>
  <si>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</si>
  <si>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</si>
  <si>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</si>
  <si>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</si>
  <si>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</si>
  <si>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</si>
  <si>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</si>
  <si>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</si>
  <si>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</si>
  <si>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</si>
  <si>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</si>
  <si>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</si>
  <si>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</si>
  <si>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</si>
  <si>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</si>
  <si>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</si>
  <si>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</si>
  <si>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</si>
  <si>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</si>
  <si>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</si>
  <si>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</si>
  <si>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</si>
  <si>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</si>
  <si>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</si>
  <si>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</si>
  <si>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</si>
  <si>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</si>
  <si>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</si>
  <si>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</si>
  <si>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</si>
  <si>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</si>
  <si>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</si>
  <si>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</si>
  <si>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</si>
  <si>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</si>
  <si>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</si>
  <si>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</si>
  <si>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</si>
  <si>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</si>
  <si>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</si>
  <si>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</si>
  <si>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</si>
  <si>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</si>
  <si>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</si>
  <si>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</si>
  <si>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</si>
  <si>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</si>
  <si>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</si>
  <si>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</si>
  <si>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</si>
  <si>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</si>
  <si>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</si>
  <si>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</si>
  <si>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</si>
  <si>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</si>
  <si>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</si>
  <si>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</si>
  <si>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</si>
  <si>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</si>
  <si>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</si>
  <si>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</si>
  <si>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</si>
  <si>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</si>
  <si>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</si>
  <si>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</si>
  <si>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</si>
  <si>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</si>
  <si>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</si>
  <si>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</si>
  <si>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</si>
  <si>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</si>
  <si>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</si>
  <si>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</si>
  <si>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</si>
  <si>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</si>
  <si>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</si>
  <si>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</si>
  <si>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</si>
  <si>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</si>
  <si>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</si>
  <si>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</si>
  <si>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</si>
  <si>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</si>
  <si>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</si>
  <si>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</si>
  <si>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</si>
  <si>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</si>
  <si>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</si>
  <si>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</si>
  <si>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</si>
  <si>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</si>
  <si>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</si>
  <si>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</si>
  <si>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</si>
  <si>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</si>
  <si>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</si>
  <si>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</si>
  <si>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</si>
  <si>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</si>
  <si>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</si>
  <si>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</si>
  <si>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</si>
  <si>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</si>
  <si>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</si>
  <si>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</si>
  <si>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</si>
  <si>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</si>
  <si>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</si>
  <si>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</si>
  <si>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</si>
  <si>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</si>
  <si>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</si>
  <si>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</si>
  <si>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</si>
  <si>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</si>
  <si>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</si>
  <si>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</si>
  <si>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</si>
  <si>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</si>
  <si>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</si>
  <si>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</si>
  <si>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</si>
  <si>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</si>
  <si>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</si>
  <si>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</si>
  <si>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</si>
  <si>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</si>
  <si>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</si>
  <si>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</si>
  <si>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</si>
  <si>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</si>
  <si>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</si>
  <si>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</si>
  <si>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</si>
  <si>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</si>
  <si>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</si>
  <si>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</si>
  <si>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</si>
  <si>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</si>
  <si>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</si>
  <si>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</si>
  <si>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</si>
  <si>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</si>
  <si>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</si>
  <si>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</si>
  <si>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</si>
  <si>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</si>
  <si>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</si>
  <si>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</si>
  <si>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</si>
  <si>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</si>
  <si>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</si>
  <si>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</si>
  <si>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</si>
  <si>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</si>
  <si>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</si>
  <si>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</si>
  <si>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</si>
  <si>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</si>
  <si>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</si>
  <si>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</si>
  <si>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</si>
  <si>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</si>
  <si>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</si>
  <si>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</si>
  <si>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</si>
  <si>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</si>
  <si>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</si>
  <si>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</si>
  <si>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</si>
  <si>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</si>
  <si>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</si>
  <si>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</si>
  <si>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</si>
  <si>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</si>
  <si>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</si>
  <si>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</si>
  <si>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</si>
  <si>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</si>
  <si>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</si>
  <si>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</si>
  <si>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</si>
  <si>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</si>
  <si>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</si>
  <si>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</si>
  <si>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</si>
  <si>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</si>
  <si>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</si>
  <si>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</si>
  <si>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</si>
  <si>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</si>
  <si>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</si>
  <si>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</si>
  <si>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</si>
  <si>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</si>
  <si>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</si>
  <si>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</si>
  <si>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</si>
  <si>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</si>
  <si>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</si>
  <si>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</si>
  <si>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</si>
  <si>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</si>
  <si>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</si>
  <si>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</si>
  <si>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</si>
  <si>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</si>
  <si>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</si>
  <si>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</si>
  <si>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</si>
  <si>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</si>
  <si>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</si>
  <si>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</si>
  <si>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</si>
  <si>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</si>
  <si>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</si>
  <si>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</si>
  <si>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</si>
  <si>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</si>
  <si>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</si>
  <si>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</si>
  <si>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</si>
  <si>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</si>
  <si>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</si>
  <si>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</si>
  <si>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</si>
  <si>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</si>
  <si>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</si>
  <si>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</si>
  <si>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</si>
  <si>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</si>
  <si>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</si>
  <si>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</si>
  <si>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</si>
  <si>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</si>
  <si>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</si>
  <si>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</si>
  <si>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</si>
  <si>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</si>
  <si>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</si>
  <si>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</si>
  <si>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</si>
  <si>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</si>
  <si>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</si>
  <si>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</si>
  <si>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</si>
  <si>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</si>
  <si>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</si>
  <si>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</si>
  <si>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</si>
  <si>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</si>
  <si>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</si>
  <si>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</si>
  <si>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</si>
  <si>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</si>
  <si>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</si>
  <si>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</si>
  <si>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</si>
  <si>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</si>
  <si>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</si>
  <si>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</si>
  <si>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</si>
  <si>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</si>
  <si>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</si>
  <si>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</si>
  <si>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</si>
  <si>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</si>
  <si>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</si>
  <si>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</si>
  <si>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</si>
  <si>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</si>
  <si>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</si>
  <si>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</si>
  <si>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</si>
  <si>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</si>
  <si>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</si>
  <si>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</si>
  <si>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</si>
  <si>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</si>
  <si>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</si>
  <si>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</si>
  <si>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</si>
  <si>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</si>
  <si>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</si>
  <si>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</si>
  <si>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</si>
  <si>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</si>
  <si>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</si>
  <si>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</si>
  <si>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</si>
  <si>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</si>
  <si>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</si>
  <si>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</si>
  <si>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</si>
  <si>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</si>
  <si>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</si>
  <si>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</si>
  <si>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</si>
  <si>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</si>
  <si>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</si>
  <si>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</si>
  <si>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</si>
  <si>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</si>
  <si>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</si>
  <si>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</si>
  <si>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</si>
  <si>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</si>
  <si>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</si>
  <si>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</si>
  <si>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</si>
  <si>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</si>
  <si>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</si>
  <si>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</si>
  <si>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</si>
  <si>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</si>
  <si>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</si>
  <si>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</si>
  <si>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</si>
  <si>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</si>
  <si>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</si>
  <si>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</si>
  <si>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</si>
  <si>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</si>
  <si>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</si>
  <si>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</si>
  <si>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</si>
  <si>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</si>
  <si>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</si>
  <si>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</si>
  <si>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</si>
  <si>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</si>
  <si>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</si>
  <si>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</si>
  <si>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</si>
  <si>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</si>
  <si>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</si>
  <si>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</si>
  <si>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</si>
  <si>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</si>
  <si>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</si>
  <si>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</si>
  <si>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</si>
  <si>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</si>
  <si>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</si>
  <si>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</si>
  <si>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</si>
  <si>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</si>
  <si>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</si>
  <si>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</si>
  <si>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</si>
  <si>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</si>
  <si>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</si>
  <si>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</si>
  <si>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</si>
  <si>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</si>
  <si>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</si>
  <si>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</si>
  <si>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</si>
  <si>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</si>
  <si>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</si>
  <si>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</si>
  <si>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</si>
  <si>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</si>
  <si>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</si>
  <si>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</si>
  <si>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</si>
  <si>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</si>
  <si>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</si>
  <si>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</si>
  <si>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</si>
  <si>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</si>
  <si>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</si>
  <si>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</si>
  <si>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</si>
  <si>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</si>
  <si>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</si>
  <si>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</si>
  <si>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</si>
  <si>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</si>
  <si>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</si>
  <si>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</si>
  <si>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</si>
  <si>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</si>
  <si>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</si>
  <si>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</si>
  <si>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</si>
  <si>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</si>
  <si>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</si>
  <si>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</si>
  <si>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</si>
  <si>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</si>
  <si>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</si>
  <si>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</si>
  <si>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</si>
  <si>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</si>
  <si>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</si>
  <si>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</si>
  <si>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</si>
  <si>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</si>
  <si>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</si>
  <si>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</si>
  <si>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</si>
  <si>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</si>
  <si>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</si>
  <si>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</si>
  <si>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</si>
  <si>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</si>
  <si>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</si>
  <si>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</si>
  <si>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</si>
  <si>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</si>
  <si>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</si>
  <si>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</si>
  <si>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</si>
  <si>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</si>
  <si>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</si>
  <si>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</si>
  <si>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</si>
  <si>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</si>
  <si>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</si>
  <si>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</si>
  <si>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</si>
  <si>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</si>
  <si>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</si>
  <si>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</si>
  <si>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</si>
  <si>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</si>
  <si>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</si>
  <si>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</si>
  <si>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</si>
  <si>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</si>
  <si>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</si>
  <si>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</si>
  <si>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</si>
  <si>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</si>
  <si>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</si>
  <si>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</si>
  <si>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</si>
  <si>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</si>
  <si>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</si>
  <si>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</si>
  <si>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</si>
  <si>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</si>
  <si>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</si>
  <si>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</si>
  <si>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</si>
  <si>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</si>
  <si>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</si>
  <si>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</si>
  <si>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</si>
  <si>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</si>
  <si>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</si>
  <si>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</si>
  <si>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</si>
  <si>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</si>
  <si>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</si>
  <si>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</si>
  <si>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</si>
  <si>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</si>
  <si>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</si>
  <si>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</si>
  <si>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</si>
  <si>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</si>
  <si>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</si>
  <si>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</si>
  <si>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</si>
  <si>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</si>
  <si>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</si>
  <si>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</si>
  <si>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</si>
  <si>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</si>
  <si>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</si>
  <si>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</si>
  <si>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</si>
  <si>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</si>
  <si>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</si>
  <si>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</si>
  <si>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</si>
  <si>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</si>
  <si>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</si>
  <si>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</si>
  <si>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</si>
  <si>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</si>
  <si>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</si>
  <si>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</si>
  <si>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</si>
  <si>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</si>
  <si>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</si>
  <si>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</si>
  <si>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</si>
  <si>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</si>
  <si>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</si>
  <si>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</si>
  <si>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</si>
  <si>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</si>
  <si>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</si>
  <si>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</si>
  <si>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</si>
  <si>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</si>
  <si>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</si>
  <si>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</si>
  <si>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</si>
  <si>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</si>
  <si>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</si>
  <si>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</si>
  <si>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</si>
  <si>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</si>
  <si>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</si>
  <si>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</si>
  <si>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</si>
  <si>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</si>
  <si>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</si>
  <si>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</si>
  <si>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</si>
  <si>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</si>
  <si>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</si>
  <si>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</si>
  <si>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</si>
  <si>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</si>
  <si>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</si>
  <si>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</si>
  <si>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</si>
  <si>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</si>
  <si>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</si>
  <si>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</si>
  <si>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</si>
  <si>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</si>
  <si>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</si>
  <si>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</si>
  <si>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</si>
  <si>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</si>
  <si>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</si>
  <si>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</si>
  <si>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</si>
  <si>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</si>
  <si>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</si>
  <si>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</si>
  <si>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</si>
  <si>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</si>
  <si>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</si>
  <si>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</si>
  <si>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</si>
  <si>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</si>
  <si>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</si>
  <si>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</si>
  <si>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</si>
  <si>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</si>
  <si>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</si>
  <si>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</si>
  <si>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</si>
  <si>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</si>
  <si>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</si>
  <si>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</si>
  <si>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</si>
  <si>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</si>
  <si>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</si>
  <si>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</si>
  <si>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</si>
  <si>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</si>
  <si>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</si>
  <si>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</si>
  <si>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</si>
  <si>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</si>
  <si>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</si>
  <si>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</si>
  <si>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</si>
  <si>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</si>
  <si>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</si>
  <si>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</si>
  <si>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</si>
  <si>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</si>
  <si>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</si>
  <si>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</si>
  <si>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</si>
  <si>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</si>
  <si>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</si>
  <si>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</si>
  <si>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</si>
  <si>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</si>
  <si>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</si>
  <si>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</si>
  <si>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</si>
  <si>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</si>
  <si>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</si>
  <si>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</si>
  <si>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</si>
  <si>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</si>
  <si>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</si>
  <si>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</si>
  <si>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</si>
  <si>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</si>
  <si>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</si>
  <si>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</si>
  <si>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</si>
  <si>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</si>
  <si>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</si>
  <si>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</si>
  <si>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</si>
  <si>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</si>
  <si>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</si>
  <si>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</si>
  <si>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</si>
  <si>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</si>
  <si>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</si>
  <si>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</si>
  <si>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</si>
  <si>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</si>
  <si>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</si>
  <si>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</si>
  <si>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</si>
  <si>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</si>
  <si>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</si>
  <si>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</si>
  <si>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</si>
  <si>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</si>
  <si>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</si>
  <si>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</si>
  <si>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</si>
  <si>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</si>
  <si>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</si>
  <si>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</si>
  <si>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</si>
  <si>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</si>
  <si>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</si>
  <si>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</si>
  <si>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</si>
  <si>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</si>
  <si>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</si>
  <si>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</si>
  <si>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</si>
  <si>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</si>
  <si>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</si>
  <si>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</si>
  <si>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</si>
  <si>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</si>
  <si>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</si>
  <si>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</si>
  <si>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</si>
  <si>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</si>
  <si>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</si>
  <si>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</si>
  <si>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</si>
  <si>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</si>
  <si>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</si>
  <si>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</si>
  <si>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</si>
  <si>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</si>
  <si>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</si>
  <si>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</si>
  <si>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</si>
  <si>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</si>
  <si>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</si>
  <si>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</si>
  <si>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</si>
  <si>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</si>
  <si>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</si>
  <si>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</si>
  <si>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</si>
  <si>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</si>
  <si>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</si>
  <si>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</si>
  <si>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</si>
  <si>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</si>
  <si>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</si>
  <si>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</si>
  <si>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</si>
  <si>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</si>
  <si>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</si>
  <si>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</si>
  <si>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</si>
  <si>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</si>
  <si>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</si>
  <si>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</si>
  <si>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</si>
  <si>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</si>
  <si>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</si>
  <si>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</si>
  <si>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</si>
  <si>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</si>
  <si>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</si>
  <si>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</si>
  <si>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</si>
  <si>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</si>
  <si>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</si>
  <si>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</si>
  <si>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</si>
  <si>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</si>
  <si>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</si>
  <si>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</si>
  <si>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</si>
  <si>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</si>
  <si>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</si>
  <si>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</si>
  <si>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</si>
  <si>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</si>
  <si>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</si>
  <si>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</si>
  <si>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</si>
  <si>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</si>
  <si>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</si>
  <si>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</si>
  <si>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</si>
  <si>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</si>
  <si>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</si>
  <si>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</si>
  <si>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</si>
  <si>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</si>
  <si>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</si>
  <si>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</si>
  <si>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</si>
  <si>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</si>
  <si>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</si>
  <si>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</si>
  <si>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</si>
  <si>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</si>
  <si>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</si>
  <si>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</si>
  <si>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</si>
  <si>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</si>
  <si>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</si>
  <si>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</si>
  <si>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</si>
  <si>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</si>
  <si>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</si>
  <si>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</si>
  <si>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</si>
  <si>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</si>
  <si>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</si>
  <si>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</si>
  <si>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</si>
  <si>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</si>
  <si>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</si>
  <si>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</si>
  <si>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</si>
  <si>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</si>
  <si>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</si>
  <si>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</si>
  <si>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</si>
  <si>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</si>
  <si>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</si>
  <si>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</si>
  <si>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</si>
  <si>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</si>
  <si>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</si>
  <si>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</si>
  <si>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</si>
  <si>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</si>
  <si>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</si>
  <si>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</si>
  <si>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</si>
  <si>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</si>
  <si>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</si>
  <si>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</si>
  <si>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</si>
  <si>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</si>
  <si>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</si>
  <si>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</si>
  <si>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</si>
  <si>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</si>
  <si>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</si>
  <si>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</si>
  <si>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</si>
  <si>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</si>
  <si>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</si>
  <si>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</si>
  <si>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</si>
  <si>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</si>
  <si>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</si>
  <si>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</si>
  <si>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</si>
  <si>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</si>
  <si>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</si>
  <si>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</si>
  <si>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</si>
  <si>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</si>
  <si>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</si>
  <si>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</si>
  <si>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</si>
  <si>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</si>
  <si>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</si>
  <si>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</si>
  <si>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</si>
  <si>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</si>
  <si>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</si>
  <si>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</si>
  <si>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</si>
  <si>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</si>
  <si>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</si>
  <si>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</si>
  <si>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</si>
  <si>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</si>
  <si>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</si>
  <si>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</si>
  <si>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</si>
  <si>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</si>
  <si>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</si>
  <si>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</si>
  <si>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</si>
  <si>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</si>
  <si>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</si>
  <si>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</si>
  <si>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</si>
  <si>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</si>
  <si>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</si>
  <si>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</si>
  <si>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</si>
  <si>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</si>
  <si>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</si>
  <si>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</si>
  <si>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</si>
  <si>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</si>
  <si>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</si>
  <si>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</si>
  <si>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</si>
  <si>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</si>
  <si>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</si>
  <si>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</si>
  <si>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</si>
  <si>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</si>
  <si>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</si>
  <si>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</si>
  <si>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</si>
  <si>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</si>
  <si>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</si>
  <si>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</si>
  <si>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</si>
  <si>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</si>
  <si>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</si>
  <si>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</si>
  <si>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</si>
  <si>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</si>
  <si>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</si>
  <si>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</si>
  <si>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</si>
  <si>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</si>
  <si>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</si>
  <si>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</si>
  <si>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</si>
  <si>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</si>
  <si>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</si>
  <si>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</si>
  <si>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</si>
  <si>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</si>
  <si>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</si>
  <si>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</si>
  <si>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</si>
  <si>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</si>
  <si>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</si>
  <si>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</si>
  <si>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</si>
  <si>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</si>
  <si>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</si>
  <si>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</si>
  <si>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</si>
  <si>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</si>
  <si>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</si>
  <si>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</si>
  <si>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</si>
  <si>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</si>
  <si>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</si>
  <si>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</si>
  <si>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</si>
  <si>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</si>
  <si>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</si>
  <si>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</si>
  <si>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</si>
  <si>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</si>
  <si>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</si>
  <si>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</si>
  <si>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</si>
  <si>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</si>
  <si>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</si>
  <si>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</si>
  <si>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</si>
  <si>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</si>
  <si>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</si>
  <si>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</si>
  <si>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</si>
  <si>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</si>
  <si>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</si>
  <si>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</si>
  <si>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</si>
  <si>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</si>
  <si>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</si>
  <si>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</si>
  <si>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</si>
  <si>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</si>
  <si>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</si>
  <si>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</si>
  <si>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</si>
  <si>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</si>
  <si>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</si>
  <si>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</si>
  <si>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</si>
  <si>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</si>
  <si>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</si>
  <si>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</si>
  <si>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</si>
  <si>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</si>
  <si>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</si>
  <si>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</si>
  <si>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</si>
  <si>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</si>
  <si>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</si>
  <si>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</si>
  <si>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</si>
  <si>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</si>
  <si>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</si>
  <si>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</si>
  <si>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</si>
  <si>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</si>
  <si>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</si>
  <si>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</si>
  <si>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</si>
  <si>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</si>
  <si>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</si>
  <si>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</si>
  <si>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</si>
  <si>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</si>
  <si>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</si>
  <si>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</si>
  <si>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</si>
  <si>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</si>
  <si>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</si>
  <si>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</si>
  <si>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</si>
  <si>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</si>
  <si>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</si>
  <si>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</si>
  <si>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</si>
  <si>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</si>
  <si>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</si>
  <si>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</si>
  <si>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</si>
  <si>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</si>
  <si>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</si>
  <si>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</si>
  <si>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</si>
  <si>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</si>
  <si>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</si>
  <si>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</si>
  <si>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</si>
  <si>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</si>
  <si>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</si>
  <si>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</si>
  <si>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</si>
  <si>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</si>
  <si>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</si>
  <si>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</si>
  <si>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</si>
  <si>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</si>
  <si>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</si>
  <si>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</si>
  <si>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</si>
  <si>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</si>
  <si>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</si>
  <si>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</si>
  <si>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</si>
  <si>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</si>
  <si>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</si>
  <si>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</si>
  <si>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</si>
  <si>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</si>
  <si>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</si>
  <si>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</si>
  <si>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</si>
  <si>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</si>
  <si>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</si>
  <si>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</si>
  <si>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</si>
  <si>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</si>
  <si>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</si>
  <si>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</si>
  <si>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</si>
  <si>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</si>
  <si>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</si>
  <si>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</si>
  <si>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</si>
  <si>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</si>
  <si>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</si>
  <si>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</si>
  <si>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</si>
  <si>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</si>
  <si>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</si>
  <si>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</si>
  <si>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</si>
  <si>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</si>
  <si>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</si>
  <si>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</si>
  <si>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</si>
  <si>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</si>
  <si>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</si>
  <si>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</si>
  <si>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</si>
  <si>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</si>
  <si>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</si>
  <si>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</si>
  <si>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</si>
  <si>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</si>
  <si>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</si>
  <si>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</si>
  <si>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</si>
  <si>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</si>
  <si>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</si>
  <si>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</si>
  <si>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</si>
  <si>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</si>
  <si>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</si>
  <si>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</si>
  <si>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</si>
  <si>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</si>
  <si>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</si>
  <si>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</si>
  <si>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</si>
  <si>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</si>
  <si>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</si>
  <si>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</si>
  <si>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</si>
  <si>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</si>
  <si>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</si>
  <si>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</si>
  <si>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</si>
  <si>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</si>
  <si>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</si>
  <si>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</si>
  <si>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</si>
  <si>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</si>
  <si>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</si>
  <si>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</si>
  <si>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</si>
  <si>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</si>
  <si>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</si>
  <si>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</si>
  <si>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</si>
  <si>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</si>
  <si>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</si>
  <si>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</si>
  <si>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</si>
  <si>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</si>
  <si>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</si>
  <si>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</si>
  <si>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</si>
  <si>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</si>
  <si>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</si>
  <si>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</si>
  <si>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</si>
  <si>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</si>
  <si>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</si>
  <si>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</si>
  <si>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</si>
  <si>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</si>
  <si>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</si>
  <si>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</si>
  <si>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</si>
  <si>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</si>
  <si>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</si>
  <si>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</si>
  <si>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</si>
  <si>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</si>
  <si>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</si>
  <si>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</si>
  <si>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</si>
  <si>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</si>
  <si>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</si>
  <si>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</si>
  <si>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</si>
  <si>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</si>
  <si>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</si>
  <si>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</si>
  <si>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</si>
  <si>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</si>
  <si>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</si>
  <si>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</si>
  <si>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</si>
  <si>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</si>
  <si>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</si>
  <si>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</si>
  <si>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</si>
  <si>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</si>
  <si>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</si>
  <si>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</si>
  <si>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</si>
  <si>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</si>
  <si>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</si>
  <si>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</si>
  <si>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</si>
  <si>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</si>
  <si>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</si>
  <si>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</si>
  <si>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</si>
  <si>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</si>
  <si>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</si>
  <si>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</si>
  <si>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</si>
  <si>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</si>
  <si>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</si>
  <si>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</si>
  <si>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</si>
  <si>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</si>
  <si>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</si>
  <si>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</si>
  <si>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</si>
  <si>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</si>
  <si>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</si>
  <si>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</si>
  <si>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</si>
  <si>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</si>
  <si>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</si>
  <si>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</si>
  <si>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</si>
  <si>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</si>
  <si>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</si>
  <si>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</si>
  <si>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</si>
  <si>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</si>
  <si>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</si>
  <si>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</si>
  <si>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</si>
  <si>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</si>
  <si>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</si>
  <si>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</si>
  <si>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</si>
  <si>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</si>
  <si>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</si>
  <si>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</si>
  <si>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</si>
  <si>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</si>
  <si>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</si>
  <si>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</si>
  <si>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</si>
  <si>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</si>
  <si>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</si>
  <si>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</si>
  <si>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</si>
  <si>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</si>
  <si>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</si>
  <si>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</si>
  <si>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</si>
  <si>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</si>
  <si>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</si>
  <si>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</si>
  <si>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</si>
  <si>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</si>
  <si>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</si>
  <si>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</si>
  <si>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</si>
  <si>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</si>
  <si>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</si>
  <si>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</si>
  <si>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</si>
  <si>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</si>
  <si>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</si>
  <si>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</si>
  <si>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</si>
  <si>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</si>
  <si>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</si>
  <si>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</si>
  <si>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</si>
  <si>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</si>
  <si>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</si>
  <si>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</si>
  <si>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</si>
  <si>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</si>
  <si>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</si>
  <si>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</si>
  <si>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</si>
  <si>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</si>
  <si>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</si>
  <si>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</si>
  <si>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</si>
  <si>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</si>
  <si>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</si>
  <si>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</si>
  <si>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</si>
  <si>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</si>
  <si>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</si>
  <si>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</si>
  <si>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</si>
  <si>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</si>
  <si>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</si>
  <si>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</si>
  <si>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</si>
  <si>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</si>
  <si>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</si>
  <si>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</si>
  <si>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</si>
  <si>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</si>
  <si>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</si>
  <si>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</si>
  <si>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</si>
  <si>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</si>
  <si>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</si>
  <si>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</si>
  <si>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</si>
  <si>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</si>
  <si>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</si>
  <si>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</si>
  <si>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</si>
  <si>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</si>
  <si>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</si>
  <si>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</si>
  <si>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</si>
  <si>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</si>
  <si>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</si>
  <si>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</si>
  <si>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</si>
  <si>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</si>
  <si>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</si>
  <si>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</si>
  <si>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</si>
  <si>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</si>
  <si>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</si>
  <si>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</si>
  <si>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</si>
  <si>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</si>
  <si>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</si>
  <si>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</si>
  <si>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</si>
  <si>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</si>
  <si>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</si>
  <si>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</si>
  <si>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</si>
  <si>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</si>
  <si>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</si>
  <si>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</si>
  <si>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</si>
  <si>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</si>
  <si>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</si>
  <si>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</si>
  <si>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</si>
  <si>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</si>
  <si>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</si>
  <si>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</si>
  <si>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</si>
  <si>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</si>
  <si>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</si>
  <si>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</si>
  <si>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</si>
  <si>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</si>
  <si>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</si>
  <si>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</si>
  <si>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</si>
  <si>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</si>
  <si>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</si>
  <si>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</si>
  <si>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</si>
  <si>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</si>
  <si>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</si>
  <si>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</si>
  <si>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</si>
  <si>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</si>
  <si>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</si>
  <si>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</si>
  <si>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</si>
  <si>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</si>
  <si>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</si>
  <si>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</si>
  <si>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</si>
  <si>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</si>
  <si>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</si>
  <si>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</si>
  <si>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</si>
  <si>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</si>
  <si>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</si>
  <si>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</si>
  <si>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</si>
  <si>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</si>
  <si>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</si>
  <si>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</si>
  <si>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</si>
  <si>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</si>
  <si>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</si>
  <si>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</si>
  <si>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</si>
  <si>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</si>
  <si>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</si>
  <si>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</si>
  <si>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</si>
  <si>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</si>
  <si>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</si>
  <si>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</si>
  <si>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</si>
  <si>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</si>
  <si>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</si>
  <si>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</si>
  <si>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</si>
  <si>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</si>
  <si>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</si>
  <si>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</si>
  <si>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</si>
  <si>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</si>
  <si>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</si>
  <si>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</si>
  <si>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</si>
  <si>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</si>
  <si>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</si>
  <si>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</si>
  <si>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</si>
  <si>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</si>
  <si>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</si>
  <si>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</si>
  <si>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</si>
  <si>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</si>
  <si>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</si>
  <si>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</si>
  <si>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</si>
  <si>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</si>
  <si>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</si>
  <si>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</si>
  <si>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</si>
  <si>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</si>
  <si>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</si>
  <si>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</si>
  <si>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</si>
  <si>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</si>
  <si>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</si>
  <si>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</si>
  <si>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</si>
  <si>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</si>
  <si>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</si>
  <si>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</si>
  <si>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</si>
  <si>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</si>
  <si>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</si>
  <si>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</si>
  <si>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</si>
  <si>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</si>
  <si>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</si>
  <si>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</si>
  <si>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</si>
  <si>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</si>
  <si>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</si>
  <si>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</si>
  <si>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</si>
  <si>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</si>
  <si>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</si>
  <si>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</si>
  <si>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</si>
  <si>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</si>
  <si>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</si>
  <si>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</si>
  <si>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</si>
  <si>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</si>
  <si>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</si>
  <si>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</si>
  <si>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</si>
  <si>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</si>
  <si>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</si>
  <si>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</si>
  <si>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</si>
  <si>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</si>
  <si>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</si>
  <si>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</si>
  <si>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</si>
  <si>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</si>
  <si>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</si>
  <si>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</si>
  <si>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</si>
  <si>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</si>
  <si>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</si>
  <si>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</si>
  <si>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</si>
  <si>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</si>
  <si>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</si>
  <si>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</si>
  <si>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</si>
  <si>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</si>
  <si>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</si>
  <si>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</si>
  <si>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</si>
  <si>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</si>
  <si>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</si>
  <si>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</si>
  <si>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</si>
  <si>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</si>
  <si>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</si>
  <si>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</si>
  <si>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</si>
  <si>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</si>
  <si>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</si>
  <si>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</si>
  <si>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</si>
  <si>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</si>
  <si>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</si>
  <si>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</si>
  <si>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</si>
  <si>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</si>
  <si>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</si>
  <si>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</si>
  <si>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</si>
  <si>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</si>
  <si>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</si>
  <si>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</si>
  <si>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</si>
  <si>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</si>
  <si>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</si>
  <si>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</si>
  <si>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</si>
  <si>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</si>
  <si>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</si>
  <si>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</si>
  <si>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</si>
  <si>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</si>
  <si>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</si>
  <si>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</si>
  <si>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</si>
  <si>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</si>
  <si>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</si>
  <si>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</si>
  <si>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</si>
  <si>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</si>
  <si>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</si>
  <si>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</si>
  <si>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</si>
  <si>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</si>
  <si>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</si>
  <si>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</si>
  <si>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</si>
  <si>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</si>
  <si>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</si>
  <si>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</si>
  <si>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</si>
  <si>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</si>
  <si>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</si>
  <si>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</si>
  <si>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</si>
  <si>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</si>
  <si>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</si>
  <si>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</si>
  <si>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</si>
  <si>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</si>
  <si>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</si>
  <si>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</si>
  <si>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</si>
  <si>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</si>
  <si>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</si>
  <si>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</si>
  <si>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</si>
  <si>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</si>
  <si>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</si>
  <si>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</si>
  <si>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</si>
  <si>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</si>
  <si>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</si>
  <si>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</si>
  <si>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</si>
  <si>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</si>
  <si>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</si>
  <si>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</si>
  <si>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</si>
  <si>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</si>
  <si>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</si>
  <si>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</si>
  <si>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</si>
  <si>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</si>
  <si>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</si>
  <si>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</si>
  <si>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</si>
  <si>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</si>
  <si>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</si>
  <si>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</si>
  <si>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</si>
  <si>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</si>
  <si>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</si>
  <si>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</si>
  <si>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</si>
  <si>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</si>
  <si>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</si>
  <si>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</si>
  <si>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</si>
  <si>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</si>
  <si>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</si>
  <si>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</si>
  <si>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</si>
  <si>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</si>
  <si>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</si>
  <si>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</si>
  <si>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</si>
  <si>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</si>
  <si>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</si>
  <si>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</si>
  <si>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</si>
  <si>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</si>
  <si>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</si>
  <si>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</si>
  <si>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</si>
  <si>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</si>
  <si>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</si>
  <si>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</si>
  <si>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</si>
  <si>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</si>
  <si>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</si>
  <si>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</si>
  <si>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</si>
  <si>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</si>
  <si>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</si>
  <si>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</si>
  <si>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</si>
  <si>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</si>
  <si>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</si>
  <si>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</si>
  <si>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</si>
  <si>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</si>
  <si>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</si>
  <si>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</si>
  <si>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</si>
  <si>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</si>
  <si>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</si>
  <si>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</si>
  <si>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</si>
  <si>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</si>
  <si>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</si>
  <si>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</si>
  <si>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</si>
  <si>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</si>
  <si>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</si>
  <si>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</si>
  <si>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</si>
  <si>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</si>
  <si>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</si>
  <si>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</si>
  <si>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</si>
  <si>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</si>
  <si>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</si>
  <si>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</si>
  <si>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</si>
  <si>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</si>
  <si>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</si>
  <si>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</si>
  <si>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</si>
  <si>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</si>
  <si>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</si>
  <si>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</si>
  <si>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</si>
  <si>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</si>
  <si>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</si>
  <si>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</si>
  <si>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</si>
  <si>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</si>
  <si>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</si>
  <si>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</si>
  <si>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</si>
  <si>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</si>
  <si>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</si>
  <si>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</si>
  <si>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</si>
  <si>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</si>
  <si>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</si>
  <si>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</si>
  <si>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</si>
  <si>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</si>
  <si>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</si>
  <si>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</si>
  <si>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</si>
  <si>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</si>
  <si>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</si>
  <si>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</si>
  <si>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</si>
  <si>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</si>
  <si>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</si>
  <si>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</si>
  <si>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</si>
  <si>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</si>
  <si>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</si>
  <si>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</si>
  <si>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</si>
  <si>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</si>
  <si>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</si>
  <si>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</si>
  <si>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</si>
  <si>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</si>
  <si>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</si>
  <si>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</si>
  <si>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</si>
  <si>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</si>
  <si>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</si>
  <si>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</si>
  <si>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</si>
  <si>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</si>
  <si>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</si>
  <si>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</si>
  <si>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</si>
  <si>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</si>
  <si>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</si>
  <si>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</si>
  <si>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</si>
  <si>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</si>
  <si>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</si>
  <si>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</si>
  <si>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</si>
  <si>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</si>
  <si>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</si>
  <si>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</si>
  <si>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</si>
  <si>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</si>
  <si>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</si>
  <si>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</si>
  <si>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</si>
  <si>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</si>
  <si>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</si>
  <si>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</si>
  <si>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</si>
  <si>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</si>
  <si>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</si>
  <si>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</si>
  <si>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</si>
  <si>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</si>
  <si>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</si>
  <si>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</si>
  <si>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</si>
  <si>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</si>
  <si>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</si>
  <si>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</si>
  <si>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</si>
  <si>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</si>
  <si>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</si>
  <si>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</si>
  <si>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</si>
  <si>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</si>
  <si>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</si>
  <si>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</si>
  <si>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</si>
  <si>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</si>
  <si>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</si>
  <si>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</si>
  <si>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</si>
  <si>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</si>
  <si>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</si>
  <si>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</si>
  <si>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</si>
  <si>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</si>
  <si>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</si>
  <si>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</si>
  <si>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</si>
  <si>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</si>
  <si>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</si>
  <si>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</si>
  <si>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</si>
  <si>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</si>
  <si>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</si>
  <si>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</si>
  <si>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</si>
  <si>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</si>
  <si>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</si>
  <si>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</si>
  <si>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</si>
  <si>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</si>
  <si>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</si>
  <si>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</si>
  <si>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</si>
  <si>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</si>
  <si>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</si>
  <si>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</si>
  <si>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</si>
  <si>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</si>
  <si>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</si>
  <si>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</si>
  <si>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</si>
  <si>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</si>
  <si>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</si>
  <si>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</si>
  <si>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</si>
  <si>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</si>
  <si>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</si>
  <si>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</si>
  <si>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</si>
  <si>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</si>
  <si>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</si>
  <si>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</si>
  <si>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</si>
  <si>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</si>
  <si>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</si>
  <si>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</si>
  <si>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</si>
  <si>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</si>
  <si>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</si>
  <si>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</si>
  <si>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</si>
  <si>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</si>
  <si>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</si>
  <si>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</si>
  <si>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</si>
  <si>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</si>
  <si>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</si>
  <si>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</si>
  <si>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</si>
  <si>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</si>
  <si>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</si>
  <si>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</si>
  <si>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</si>
  <si>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</si>
  <si>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</si>
  <si>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</si>
  <si>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</si>
  <si>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</si>
  <si>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</si>
  <si>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</si>
  <si>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</si>
  <si>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</si>
  <si>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</si>
  <si>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</si>
  <si>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</si>
  <si>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</si>
  <si>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</si>
  <si>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</si>
  <si>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</si>
  <si>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</si>
  <si>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</si>
  <si>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</si>
  <si>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</si>
  <si>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</si>
  <si>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</si>
  <si>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</si>
  <si>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</si>
  <si>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</si>
  <si>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</si>
  <si>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</si>
  <si>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</si>
  <si>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</si>
  <si>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</si>
  <si>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</si>
  <si>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</si>
  <si>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</si>
  <si>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</si>
  <si>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</si>
  <si>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</si>
  <si>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</si>
  <si>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</si>
  <si>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</si>
  <si>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</si>
  <si>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</si>
  <si>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</si>
  <si>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</si>
  <si>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</si>
  <si>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</si>
  <si>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</si>
  <si>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</si>
  <si>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</si>
  <si>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</si>
  <si>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</si>
  <si>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</si>
  <si>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</si>
  <si>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</si>
  <si>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</si>
  <si>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</si>
  <si>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</si>
  <si>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</si>
  <si>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</si>
  <si>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</si>
  <si>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</si>
  <si>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</si>
  <si>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</si>
  <si>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</si>
  <si>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</si>
  <si>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</si>
  <si>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</si>
  <si>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</si>
  <si>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</si>
  <si>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</si>
  <si>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</si>
  <si>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</si>
  <si>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</si>
  <si>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</si>
  <si>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</si>
  <si>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</si>
  <si>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</si>
  <si>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</si>
  <si>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</si>
  <si>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</si>
  <si>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</si>
  <si>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</si>
  <si>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</si>
  <si>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</si>
  <si>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</si>
  <si>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</si>
  <si>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</si>
  <si>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</si>
  <si>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</si>
  <si>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</si>
  <si>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</si>
  <si>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</si>
  <si>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</si>
  <si>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</si>
  <si>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</si>
  <si>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</si>
  <si>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</si>
  <si>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</si>
  <si>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</si>
  <si>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</si>
  <si>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</si>
  <si>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</si>
  <si>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</si>
  <si>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</si>
  <si>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</si>
  <si>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</si>
  <si>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</si>
  <si>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</si>
  <si>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</si>
  <si>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</si>
  <si>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</si>
  <si>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</si>
  <si>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</si>
  <si>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</si>
  <si>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</si>
  <si>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</si>
  <si>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</si>
  <si>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</si>
  <si>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</si>
  <si>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</si>
  <si>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</si>
  <si>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</si>
  <si>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</si>
  <si>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</si>
  <si>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</si>
  <si>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</si>
  <si>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</si>
  <si>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</si>
  <si>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</si>
  <si>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</si>
  <si>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</si>
  <si>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</si>
  <si>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</si>
  <si>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</si>
  <si>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</si>
  <si>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</si>
  <si>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</si>
  <si>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</si>
  <si>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</si>
  <si>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</si>
  <si>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</si>
  <si>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</si>
  <si>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</si>
  <si>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</si>
  <si>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</si>
  <si>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</si>
  <si>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</si>
  <si>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</si>
  <si>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</si>
  <si>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</si>
  <si>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</si>
  <si>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</si>
  <si>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</si>
  <si>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</si>
  <si>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</si>
  <si>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</si>
  <si>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</si>
  <si>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</si>
  <si>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</si>
  <si>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</si>
  <si>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</si>
  <si>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</si>
  <si>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</si>
  <si>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</si>
  <si>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</si>
  <si>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</si>
  <si>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</si>
  <si>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</si>
  <si>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</si>
  <si>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</si>
  <si>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</si>
  <si>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</si>
  <si>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</si>
  <si>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</si>
  <si>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</si>
  <si>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</si>
  <si>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</si>
  <si>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</si>
  <si>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</si>
  <si>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</si>
  <si>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</si>
  <si>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</si>
  <si>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</si>
  <si>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</si>
  <si>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</si>
  <si>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</si>
  <si>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</si>
  <si>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</si>
  <si>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</si>
  <si>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</si>
  <si>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</si>
  <si>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</si>
  <si>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</si>
  <si>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</si>
  <si>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</si>
  <si>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</si>
  <si>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</si>
  <si>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</si>
  <si>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</si>
  <si>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</si>
  <si>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</si>
  <si>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</si>
  <si>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</si>
  <si>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</si>
  <si>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</si>
  <si>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</si>
  <si>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</si>
  <si>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</si>
  <si>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</si>
  <si>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</si>
  <si>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</si>
  <si>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</si>
  <si>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</si>
  <si>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</si>
  <si>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</si>
  <si>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</si>
  <si>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</si>
  <si>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</si>
  <si>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</si>
  <si>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</si>
  <si>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</si>
  <si>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</si>
  <si>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</si>
  <si>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</si>
  <si>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</si>
  <si>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</si>
  <si>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</si>
  <si>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</si>
  <si>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</si>
  <si>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</si>
  <si>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</si>
  <si>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</si>
  <si>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</si>
  <si>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</si>
  <si>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</si>
  <si>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</si>
  <si>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</si>
  <si>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</si>
  <si>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</si>
  <si>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</si>
  <si>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</si>
  <si>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</si>
  <si>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</si>
  <si>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</si>
  <si>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</si>
  <si>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</si>
  <si>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</si>
  <si>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</si>
  <si>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</si>
  <si>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</si>
  <si>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</si>
  <si>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</si>
  <si>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</si>
  <si>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</si>
  <si>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</si>
  <si>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</si>
  <si>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</si>
  <si>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</si>
  <si>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</si>
  <si>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</si>
  <si>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</si>
  <si>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</si>
  <si>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</si>
  <si>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</si>
  <si>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</si>
  <si>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</si>
  <si>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</si>
  <si>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</si>
  <si>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</si>
  <si>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</si>
  <si>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</si>
  <si>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</si>
  <si>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</si>
  <si>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</si>
  <si>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</si>
  <si>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</si>
  <si>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</si>
  <si>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</si>
  <si>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</si>
  <si>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</si>
  <si>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</si>
  <si>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</si>
  <si>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</si>
  <si>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</si>
  <si>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</si>
  <si>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</si>
  <si>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</si>
  <si>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</si>
  <si>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</si>
  <si>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</si>
  <si>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</si>
  <si>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</si>
  <si>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</si>
  <si>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</si>
  <si>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</si>
  <si>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</si>
  <si>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</si>
  <si>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</si>
  <si>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</si>
  <si>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</si>
  <si>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</si>
  <si>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</si>
  <si>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</si>
  <si>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</si>
  <si>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</si>
  <si>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</si>
  <si>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</si>
  <si>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</si>
  <si>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</si>
  <si>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</si>
  <si>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</si>
  <si>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</si>
  <si>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</si>
  <si>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</si>
  <si>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</si>
  <si>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</si>
  <si>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</si>
  <si>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</si>
  <si>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</si>
  <si>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</si>
  <si>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</si>
  <si>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</si>
  <si>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</si>
  <si>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</si>
  <si>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</si>
  <si>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</si>
  <si>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</si>
  <si>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</si>
  <si>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</si>
  <si>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</si>
  <si>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</si>
  <si>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</si>
  <si>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</si>
  <si>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</si>
  <si>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</si>
  <si>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</si>
  <si>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</si>
  <si>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</si>
  <si>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</si>
  <si>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</si>
  <si>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</si>
  <si>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</si>
  <si>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</si>
  <si>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</si>
  <si>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</si>
  <si>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</si>
  <si>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</si>
  <si>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</si>
  <si>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</si>
  <si>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</si>
  <si>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</si>
  <si>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</si>
  <si>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</si>
  <si>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</si>
  <si>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</si>
  <si>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</si>
  <si>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</si>
  <si>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</si>
  <si>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</si>
  <si>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</si>
  <si>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</si>
  <si>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</si>
  <si>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</si>
  <si>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</si>
  <si>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</si>
  <si>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</si>
  <si>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</si>
  <si>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</si>
  <si>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</si>
  <si>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</si>
  <si>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</si>
  <si>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</si>
  <si>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</si>
  <si>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</si>
  <si>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</si>
  <si>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</si>
  <si>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</si>
  <si>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</si>
  <si>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</si>
  <si>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</si>
  <si>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</si>
  <si>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</si>
  <si>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</si>
  <si>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</si>
  <si>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</si>
  <si>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</si>
  <si>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</si>
  <si>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</si>
  <si>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</si>
  <si>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</si>
  <si>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</si>
  <si>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</si>
  <si>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</si>
  <si>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</si>
  <si>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</si>
  <si>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</si>
  <si>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</si>
  <si>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</si>
  <si>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</si>
  <si>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</si>
  <si>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</si>
  <si>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</si>
  <si>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</si>
  <si>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</si>
  <si>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</si>
  <si>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</si>
  <si>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</si>
  <si>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</si>
  <si>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</si>
  <si>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</si>
  <si>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</si>
  <si>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</si>
  <si>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</si>
  <si>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</si>
  <si>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</si>
  <si>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</si>
  <si>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</si>
  <si>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</si>
  <si>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</si>
  <si>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</si>
  <si>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</si>
  <si>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</si>
  <si>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</si>
  <si>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</si>
  <si>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</si>
  <si>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</si>
  <si>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</si>
  <si>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</si>
  <si>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</si>
  <si>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</si>
  <si>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</si>
  <si>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</si>
  <si>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</si>
  <si>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</si>
  <si>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</si>
  <si>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</si>
  <si>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</si>
  <si>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</si>
  <si>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</si>
  <si>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</si>
  <si>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</si>
  <si>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</si>
  <si>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</si>
  <si>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</si>
  <si>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</si>
  <si>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</si>
  <si>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</si>
  <si>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</si>
  <si>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</si>
  <si>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</si>
  <si>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</si>
  <si>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</si>
  <si>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</si>
  <si>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</si>
  <si>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</si>
  <si>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</si>
  <si>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</si>
  <si>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</si>
  <si>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</si>
  <si>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</si>
  <si>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</si>
  <si>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</si>
  <si>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</si>
  <si>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</si>
  <si>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</si>
  <si>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</si>
  <si>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</si>
  <si>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</si>
  <si>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</si>
  <si>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</si>
  <si>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</si>
  <si>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</si>
  <si>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</si>
  <si>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</si>
  <si>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</si>
  <si>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</si>
  <si>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</si>
  <si>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</si>
  <si>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</si>
  <si>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</si>
  <si>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</si>
  <si>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</si>
  <si>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</si>
  <si>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</si>
  <si>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</si>
  <si>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</si>
  <si>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</si>
  <si>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</si>
  <si>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</si>
  <si>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</si>
  <si>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</si>
  <si>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</si>
  <si>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</si>
  <si>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</si>
  <si>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</si>
  <si>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</si>
  <si>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</si>
  <si>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</si>
  <si>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</si>
  <si>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</si>
  <si>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</si>
  <si>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</si>
  <si>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</si>
  <si>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</si>
  <si>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</si>
  <si>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</si>
  <si>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</si>
  <si>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</si>
  <si>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</si>
  <si>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</si>
  <si>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</si>
  <si>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</si>
  <si>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</si>
  <si>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</si>
  <si>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</si>
  <si>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</si>
  <si>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</si>
  <si>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</si>
  <si>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</si>
  <si>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</si>
  <si>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</si>
  <si>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</si>
  <si>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</si>
  <si>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</si>
  <si>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</si>
  <si>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</si>
  <si>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</si>
  <si>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</si>
  <si>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</si>
  <si>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</si>
  <si>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</si>
  <si>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</si>
  <si>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</si>
  <si>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</si>
  <si>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</si>
  <si>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</si>
  <si>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</si>
  <si>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</si>
  <si>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</si>
  <si>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</si>
  <si>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</si>
  <si>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</si>
  <si>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</si>
  <si>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</si>
  <si>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</si>
  <si>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</si>
  <si>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</si>
  <si>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</si>
  <si>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</si>
  <si>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</si>
  <si>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</si>
  <si>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</si>
  <si>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</si>
  <si>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</si>
  <si>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</si>
  <si>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</si>
  <si>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</si>
  <si>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</si>
  <si>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</si>
  <si>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</si>
  <si>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</si>
  <si>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</si>
  <si>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</si>
  <si>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</si>
  <si>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</si>
  <si>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</si>
  <si>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</si>
  <si>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</si>
  <si>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</si>
  <si>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</si>
  <si>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</si>
  <si>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</si>
  <si>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</si>
  <si>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</si>
  <si>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</si>
  <si>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</si>
  <si>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</si>
  <si>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</si>
  <si>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</si>
  <si>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</si>
  <si>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</si>
  <si>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</si>
  <si>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</si>
  <si>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</si>
  <si>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</si>
  <si>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</si>
  <si>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</si>
  <si>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</si>
  <si>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</si>
  <si>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</si>
  <si>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</si>
  <si>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</si>
  <si>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</si>
  <si>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</si>
  <si>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</si>
  <si>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</si>
  <si>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</si>
  <si>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</si>
  <si>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</si>
  <si>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</si>
  <si>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</si>
  <si>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</si>
  <si>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</si>
  <si>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</si>
  <si>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</si>
  <si>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</si>
  <si>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</si>
  <si>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</si>
  <si>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</si>
  <si>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</si>
  <si>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</si>
  <si>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</si>
  <si>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</si>
  <si>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</si>
  <si>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</si>
  <si>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</si>
  <si>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</si>
  <si>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</si>
  <si>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</si>
  <si>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</si>
  <si>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</si>
  <si>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</si>
  <si>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</si>
  <si>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</si>
  <si>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</si>
  <si>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</si>
  <si>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</si>
  <si>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</si>
  <si>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</si>
  <si>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</si>
  <si>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</si>
  <si>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</si>
  <si>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</si>
  <si>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</si>
  <si>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</si>
  <si>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</si>
  <si>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</si>
  <si>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</si>
  <si>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</si>
  <si>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</si>
  <si>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</si>
  <si>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</si>
  <si>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</si>
  <si>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</si>
  <si>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</si>
  <si>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</si>
  <si>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</si>
  <si>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</si>
  <si>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</si>
  <si>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</si>
  <si>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</si>
  <si>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</si>
  <si>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</si>
  <si>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</si>
  <si>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</si>
  <si>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</si>
  <si>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</si>
  <si>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</si>
  <si>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</si>
  <si>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</si>
  <si>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</si>
  <si>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</si>
  <si>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</si>
  <si>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</si>
  <si>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</si>
  <si>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</si>
  <si>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</si>
  <si>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</si>
  <si>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</si>
  <si>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</si>
  <si>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</si>
  <si>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</si>
  <si>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</si>
  <si>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</si>
  <si>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</si>
  <si>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</si>
  <si>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</si>
  <si>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</si>
  <si>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</si>
  <si>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</si>
  <si>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</si>
  <si>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</si>
  <si>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</si>
  <si>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</si>
  <si>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</si>
  <si>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</si>
  <si>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</si>
  <si>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</si>
  <si>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</si>
  <si>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</si>
  <si>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</si>
  <si>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</si>
  <si>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</si>
  <si>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</si>
  <si>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</si>
  <si>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</si>
  <si>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</si>
  <si>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</si>
  <si>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</si>
  <si>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</si>
  <si>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</si>
  <si>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</si>
  <si>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</si>
  <si>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</si>
  <si>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</si>
  <si>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</si>
  <si>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</si>
  <si>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</si>
  <si>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</si>
  <si>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</si>
  <si>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</si>
  <si>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</si>
  <si>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</si>
  <si>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</si>
  <si>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</si>
  <si>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</si>
  <si>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</si>
  <si>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</si>
  <si>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</si>
  <si>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</si>
  <si>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</si>
  <si>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</si>
  <si>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</si>
  <si>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</si>
  <si>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</si>
  <si>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</si>
  <si>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</si>
  <si>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</si>
  <si>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</si>
  <si>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</si>
  <si>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</si>
  <si>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</si>
  <si>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</si>
  <si>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</si>
  <si>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</si>
  <si>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</si>
  <si>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</si>
  <si>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</si>
  <si>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</si>
  <si>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</si>
  <si>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</si>
  <si>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</si>
  <si>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</si>
  <si>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</si>
  <si>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</si>
  <si>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</si>
  <si>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</si>
  <si>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</si>
  <si>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</si>
  <si>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</si>
  <si>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</si>
  <si>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</si>
  <si>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</si>
  <si>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</si>
  <si>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</si>
  <si>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</si>
  <si>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</si>
  <si>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</si>
  <si>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</si>
  <si>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</si>
  <si>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</si>
  <si>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</si>
  <si>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</si>
  <si>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</si>
  <si>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</si>
  <si>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</si>
  <si>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</si>
  <si>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</si>
  <si>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</si>
  <si>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</si>
  <si>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</si>
  <si>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</si>
  <si>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</si>
  <si>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</si>
  <si>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</si>
  <si>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</si>
  <si>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</si>
  <si>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</si>
  <si>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</si>
  <si>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</si>
  <si>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</si>
  <si>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</si>
  <si>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</si>
  <si>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</si>
  <si>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</si>
  <si>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</si>
  <si>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</si>
  <si>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</si>
  <si>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</si>
  <si>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</si>
  <si>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</si>
  <si>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</si>
  <si>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</si>
  <si>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</si>
  <si>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</si>
  <si>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</si>
  <si>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</si>
  <si>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</si>
  <si>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</si>
  <si>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</si>
  <si>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</si>
  <si>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</si>
  <si>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</si>
  <si>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</si>
  <si>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</si>
  <si>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</si>
  <si>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</si>
  <si>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</si>
  <si>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</si>
  <si>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</si>
  <si>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</si>
  <si>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</si>
  <si>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</si>
  <si>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</si>
  <si>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</si>
  <si>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</si>
  <si>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</si>
  <si>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</si>
  <si>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</si>
  <si>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</si>
  <si>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</si>
  <si>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</si>
  <si>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</si>
  <si>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</si>
  <si>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</si>
  <si>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</si>
  <si>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</si>
  <si>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</si>
  <si>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</si>
  <si>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</si>
  <si>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</si>
  <si>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</si>
  <si>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</si>
  <si>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</si>
  <si>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</si>
  <si>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</si>
  <si>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</si>
  <si>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</si>
  <si>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</si>
  <si>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</si>
  <si>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</si>
  <si>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</si>
  <si>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</si>
  <si>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</si>
  <si>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</si>
  <si>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</si>
  <si>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</si>
  <si>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</si>
  <si>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</si>
  <si>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</si>
  <si>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</si>
  <si>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</si>
  <si>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</si>
  <si>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</si>
  <si>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</si>
  <si>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</si>
  <si>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</si>
  <si>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</si>
  <si>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</si>
  <si>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</si>
  <si>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</si>
  <si>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</si>
  <si>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</si>
  <si>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</si>
  <si>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</si>
  <si>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</si>
  <si>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</si>
  <si>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</si>
  <si>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</si>
  <si>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</si>
  <si>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</si>
  <si>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</si>
  <si>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</si>
  <si>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</si>
  <si>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</si>
  <si>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</si>
  <si>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</si>
  <si>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</si>
  <si>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</si>
  <si>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</si>
  <si>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</si>
  <si>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</si>
  <si>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</si>
  <si>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</si>
  <si>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</si>
  <si>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</si>
  <si>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</si>
  <si>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</si>
  <si>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</si>
  <si>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</si>
  <si>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</si>
  <si>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</si>
  <si>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</si>
  <si>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</si>
  <si>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</si>
  <si>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</si>
  <si>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</si>
  <si>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</si>
  <si>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</si>
  <si>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</si>
  <si>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</si>
  <si>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</si>
  <si>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</si>
  <si>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</si>
  <si>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</si>
  <si>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</si>
  <si>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</si>
  <si>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</si>
  <si>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</si>
  <si>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</si>
  <si>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</si>
  <si>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</si>
  <si>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</si>
  <si>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</si>
  <si>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</si>
  <si>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</si>
  <si>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</si>
  <si>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</si>
  <si>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</si>
  <si>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</si>
  <si>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</si>
  <si>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</si>
  <si>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</si>
  <si>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</si>
  <si>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</si>
  <si>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</si>
  <si>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</si>
  <si>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</si>
  <si>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</si>
  <si>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</si>
  <si>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</si>
  <si>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</si>
  <si>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</si>
  <si>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</si>
  <si>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</si>
  <si>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</si>
  <si>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</si>
  <si>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</si>
  <si>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</si>
  <si>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</si>
  <si>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</si>
  <si>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</si>
  <si>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</si>
  <si>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</si>
  <si>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</si>
  <si>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</si>
  <si>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</si>
  <si>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</si>
  <si>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</si>
  <si>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</si>
  <si>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</si>
  <si>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</si>
  <si>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</si>
  <si>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</si>
  <si>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</si>
  <si>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</si>
  <si>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</si>
  <si>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</si>
  <si>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</si>
  <si>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</si>
  <si>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</si>
  <si>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</si>
  <si>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</si>
  <si>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</si>
  <si>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</si>
  <si>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</si>
  <si>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</si>
  <si>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</si>
  <si>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</si>
  <si>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</si>
  <si>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</si>
  <si>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</si>
  <si>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</si>
  <si>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</si>
  <si>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</si>
  <si>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</si>
  <si>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</si>
  <si>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</si>
  <si>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</si>
  <si>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</si>
  <si>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</si>
  <si>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</si>
  <si>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</si>
  <si>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</si>
  <si>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</si>
  <si>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</si>
  <si>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</si>
  <si>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</si>
  <si>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</si>
  <si>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</si>
  <si>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</si>
  <si>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</si>
  <si>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</si>
  <si>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</si>
  <si>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</si>
  <si>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</si>
  <si>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</si>
  <si>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</si>
  <si>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</si>
  <si>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</si>
  <si>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</si>
  <si>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</si>
  <si>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</si>
  <si>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</si>
  <si>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</si>
  <si>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</si>
  <si>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</si>
  <si>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</si>
  <si>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</si>
  <si>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</si>
  <si>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</si>
  <si>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</si>
  <si>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</si>
  <si>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</si>
  <si>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</si>
  <si>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</si>
  <si>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</si>
  <si>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</si>
  <si>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</si>
  <si>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</si>
  <si>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</si>
  <si>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</si>
  <si>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</si>
  <si>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</si>
  <si>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</si>
  <si>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</si>
  <si>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</si>
  <si>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</si>
  <si>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</si>
  <si>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</si>
  <si>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</si>
  <si>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</si>
  <si>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</si>
  <si>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</si>
  <si>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</si>
  <si>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</si>
  <si>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</si>
  <si>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</si>
  <si>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</si>
  <si>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</si>
  <si>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</si>
  <si>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</si>
  <si>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</si>
  <si>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</si>
  <si>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</si>
  <si>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</si>
  <si>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</si>
  <si>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</si>
  <si>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</si>
  <si>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</si>
  <si>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</si>
  <si>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</si>
  <si>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</si>
  <si>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</si>
  <si>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</si>
  <si>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</si>
  <si>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</si>
  <si>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</si>
  <si>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</si>
  <si>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</si>
  <si>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</si>
  <si>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</si>
  <si>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</si>
  <si>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</si>
  <si>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</si>
  <si>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</si>
  <si>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</si>
  <si>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</si>
  <si>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</si>
  <si>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</si>
  <si>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</si>
  <si>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</si>
  <si>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</si>
  <si>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</si>
  <si>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</si>
  <si>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</si>
  <si>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</si>
  <si>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</si>
  <si>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</si>
  <si>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</si>
  <si>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</si>
  <si>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</si>
  <si>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</si>
  <si>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</si>
  <si>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</si>
  <si>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</si>
  <si>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</si>
  <si>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</si>
  <si>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</si>
  <si>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</si>
  <si>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</si>
  <si>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</si>
  <si>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</si>
  <si>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</si>
  <si>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</si>
  <si>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</si>
  <si>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</si>
  <si>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</si>
  <si>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</si>
  <si>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</si>
  <si>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</si>
  <si>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</si>
  <si>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</si>
  <si>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</si>
  <si>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</si>
  <si>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</si>
  <si>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</si>
  <si>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</si>
  <si>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</si>
  <si>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</si>
  <si>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</si>
  <si>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</si>
  <si>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</si>
  <si>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</si>
  <si>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</si>
  <si>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</si>
  <si>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</si>
  <si>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</si>
  <si>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</si>
  <si>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</si>
  <si>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</si>
  <si>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</si>
  <si>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</si>
  <si>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</si>
  <si>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</si>
  <si>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</si>
  <si>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</si>
  <si>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</si>
  <si>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</si>
  <si>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</si>
  <si>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</si>
  <si>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</si>
  <si>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</si>
  <si>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</si>
  <si>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</si>
  <si>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</si>
  <si>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</si>
  <si>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</si>
  <si>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</si>
  <si>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</si>
  <si>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</si>
  <si>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</si>
  <si>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</si>
  <si>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</si>
  <si>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</si>
  <si>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</si>
  <si>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</si>
  <si>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</si>
  <si>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</si>
  <si>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</si>
  <si>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</si>
  <si>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</si>
  <si>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</si>
  <si>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</si>
  <si>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</si>
  <si>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</si>
  <si>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</si>
  <si>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</si>
  <si>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</si>
  <si>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</si>
  <si>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</si>
  <si>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</si>
  <si>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</si>
  <si>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</si>
  <si>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</si>
  <si>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</si>
  <si>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</si>
  <si>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</si>
  <si>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</si>
  <si>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</si>
  <si>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</si>
  <si>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</si>
  <si>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</si>
  <si>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</si>
  <si>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</si>
  <si>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</si>
  <si>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</si>
  <si>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</si>
  <si>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</si>
  <si>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</si>
  <si>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</si>
  <si>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</si>
  <si>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</si>
  <si>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</si>
  <si>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</si>
  <si>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</si>
  <si>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</si>
  <si>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</si>
  <si>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</si>
  <si>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</si>
  <si>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</si>
  <si>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</si>
  <si>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</si>
  <si>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</si>
  <si>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</si>
  <si>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</si>
  <si>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</si>
  <si>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</si>
  <si>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</si>
  <si>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</si>
  <si>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</si>
  <si>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</si>
  <si>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</si>
  <si>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</si>
  <si>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</si>
  <si>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</si>
  <si>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</si>
  <si>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</si>
  <si>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</si>
  <si>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</si>
  <si>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</si>
  <si>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</si>
  <si>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</si>
  <si>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</si>
  <si>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</si>
  <si>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</si>
  <si>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</si>
  <si>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</si>
  <si>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</si>
  <si>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</si>
  <si>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</si>
  <si>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</si>
  <si>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</si>
  <si>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</si>
  <si>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</si>
  <si>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</si>
  <si>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</si>
  <si>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</si>
  <si>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</si>
  <si>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</si>
  <si>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</si>
  <si>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</si>
  <si>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</si>
  <si>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</si>
  <si>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</si>
  <si>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</si>
  <si>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</si>
  <si>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</si>
  <si>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</si>
  <si>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</si>
  <si>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</si>
  <si>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</si>
  <si>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</si>
  <si>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</si>
  <si>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</si>
  <si>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</si>
  <si>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</si>
  <si>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</si>
  <si>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</si>
  <si>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</si>
  <si>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</si>
  <si>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</si>
  <si>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</si>
  <si>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</si>
  <si>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</si>
  <si>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</si>
  <si>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</si>
  <si>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</si>
  <si>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</si>
  <si>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</si>
  <si>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</si>
  <si>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</si>
  <si>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</si>
  <si>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</si>
  <si>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</si>
  <si>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</si>
  <si>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</si>
  <si>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</si>
  <si>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</si>
  <si>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</si>
  <si>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</si>
  <si>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</si>
  <si>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</si>
  <si>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</si>
  <si>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</si>
  <si>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</si>
  <si>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</si>
  <si>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</si>
  <si>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</si>
  <si>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</si>
  <si>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</si>
  <si>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</si>
  <si>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</si>
  <si>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</si>
  <si>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</si>
  <si>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</si>
  <si>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</si>
  <si>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</si>
  <si>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</si>
  <si>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</si>
  <si>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</si>
  <si>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</si>
  <si>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</si>
  <si>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</si>
  <si>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</si>
  <si>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</si>
  <si>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</si>
  <si>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</si>
  <si>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</si>
  <si>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</si>
  <si>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</si>
  <si>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</si>
  <si>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</si>
  <si>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</si>
  <si>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</si>
  <si>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</si>
  <si>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</si>
  <si>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</si>
  <si>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</si>
  <si>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</si>
  <si>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</si>
  <si>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</si>
  <si>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</si>
  <si>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</si>
  <si>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</si>
  <si>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</si>
  <si>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</si>
  <si>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</si>
  <si>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</si>
  <si>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</si>
  <si>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</si>
  <si>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</si>
  <si>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</si>
  <si>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</si>
  <si>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</si>
  <si>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</si>
  <si>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</si>
  <si>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</si>
  <si>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</si>
  <si>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</si>
  <si>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</si>
  <si>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</si>
  <si>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</si>
  <si>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</si>
  <si>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</si>
  <si>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</si>
  <si>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</si>
  <si>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</si>
  <si>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</si>
  <si>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</si>
  <si>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</si>
  <si>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</si>
  <si>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</si>
  <si>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</si>
  <si>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</si>
  <si>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</si>
  <si>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</si>
  <si>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</si>
  <si>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</si>
  <si>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</si>
  <si>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</si>
  <si>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</si>
  <si>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</si>
  <si>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</si>
  <si>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</si>
  <si>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</si>
  <si>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</si>
  <si>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</si>
  <si>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</si>
  <si>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</si>
  <si>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</si>
  <si>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</si>
  <si>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</si>
  <si>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</si>
  <si>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</si>
  <si>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</si>
  <si>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</si>
  <si>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</si>
  <si>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</si>
  <si>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</si>
  <si>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</si>
  <si>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</si>
  <si>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</si>
  <si>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</si>
  <si>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</si>
  <si>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</si>
  <si>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</si>
  <si>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</si>
  <si>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</si>
  <si>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</si>
  <si>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</si>
  <si>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</si>
  <si>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</si>
  <si>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</si>
  <si>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</si>
  <si>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</si>
  <si>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</si>
  <si>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</si>
  <si>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</si>
  <si>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</si>
  <si>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</si>
  <si>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</si>
  <si>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</si>
  <si>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</si>
  <si>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</si>
  <si>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</si>
  <si>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</si>
  <si>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</si>
  <si>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</si>
  <si>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</si>
  <si>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</si>
  <si>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</si>
  <si>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</si>
  <si>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</si>
  <si>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</si>
  <si>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</si>
  <si>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</si>
  <si>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</si>
  <si>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</si>
  <si>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</si>
  <si>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</si>
  <si>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</si>
  <si>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</si>
  <si>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</si>
  <si>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</si>
  <si>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</si>
  <si>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</si>
  <si>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</si>
  <si>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</si>
  <si>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</si>
  <si>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</si>
  <si>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</si>
  <si>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</si>
  <si>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</si>
  <si>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</si>
  <si>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</si>
  <si>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</si>
  <si>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</si>
  <si>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</si>
  <si>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</si>
  <si>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</si>
  <si>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</si>
  <si>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</si>
  <si>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</si>
  <si>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</si>
  <si>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</si>
  <si>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</si>
  <si>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</si>
  <si>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</si>
  <si>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</si>
  <si>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</si>
  <si>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</si>
  <si>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</si>
  <si>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</si>
  <si>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</si>
  <si>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</si>
  <si>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</si>
  <si>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</si>
  <si>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</si>
  <si>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</si>
  <si>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</si>
  <si>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</si>
  <si>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</si>
  <si>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</si>
  <si>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</si>
  <si>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</si>
  <si>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</si>
  <si>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</si>
  <si>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</si>
  <si>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</si>
  <si>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</si>
  <si>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</si>
  <si>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</si>
  <si>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</si>
  <si>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</si>
  <si>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</si>
  <si>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</si>
  <si>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</si>
  <si>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</si>
  <si>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</si>
  <si>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</si>
  <si>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</si>
  <si>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</si>
  <si>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</si>
  <si>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</si>
  <si>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</si>
  <si>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</si>
  <si>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</si>
  <si>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</si>
  <si>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</si>
  <si>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</si>
  <si>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</si>
  <si>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</si>
  <si>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</si>
  <si>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</si>
  <si>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</si>
  <si>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</si>
  <si>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</si>
  <si>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</si>
  <si>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</si>
  <si>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</si>
  <si>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</si>
  <si>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</si>
  <si>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</si>
  <si>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</si>
  <si>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</si>
  <si>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</si>
  <si>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</si>
  <si>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</si>
  <si>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</si>
  <si>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</si>
  <si>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</si>
  <si>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</si>
  <si>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</si>
  <si>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</si>
  <si>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</si>
  <si>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</si>
  <si>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</si>
  <si>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</si>
  <si>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</si>
  <si>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</si>
  <si>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</si>
  <si>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</si>
  <si>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</si>
  <si>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</si>
  <si>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</si>
  <si>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</si>
  <si>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</si>
  <si>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</si>
  <si>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</si>
  <si>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</si>
  <si>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</si>
  <si>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</si>
  <si>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</si>
  <si>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</si>
  <si>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</si>
  <si>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</si>
  <si>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</si>
  <si>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</si>
  <si>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</si>
  <si>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</si>
  <si>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</si>
  <si>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</si>
  <si>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</si>
  <si>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</si>
  <si>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</si>
  <si>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</si>
  <si>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</si>
  <si>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</si>
  <si>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</si>
  <si>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</si>
  <si>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</si>
  <si>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</si>
  <si>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</si>
  <si>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</si>
  <si>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</si>
  <si>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</si>
  <si>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</si>
  <si>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</si>
  <si>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</si>
  <si>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</si>
  <si>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</si>
  <si>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</si>
  <si>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</si>
  <si>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</si>
  <si>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</si>
  <si>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</si>
  <si>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</si>
  <si>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</si>
  <si>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</si>
  <si>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</si>
  <si>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</si>
  <si>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</si>
  <si>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</si>
  <si>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</si>
  <si>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</si>
  <si>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</si>
  <si>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</si>
  <si>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</si>
  <si>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</si>
  <si>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</si>
  <si>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</si>
  <si>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</si>
  <si>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</si>
  <si>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</si>
  <si>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</si>
  <si>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</si>
  <si>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</si>
  <si>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</si>
  <si>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</si>
  <si>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</si>
  <si>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</si>
  <si>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</si>
  <si>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</si>
  <si>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</si>
  <si>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</si>
  <si>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</si>
  <si>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</si>
  <si>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</si>
  <si>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</si>
  <si>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</si>
  <si>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</si>
  <si>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</si>
  <si>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</si>
  <si>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</si>
  <si>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</si>
  <si>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</si>
  <si>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</si>
  <si>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</si>
  <si>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</si>
  <si>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</si>
  <si>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</si>
  <si>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</si>
  <si>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</si>
  <si>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</si>
  <si>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</si>
  <si>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</si>
  <si>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</si>
  <si>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</si>
  <si>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</si>
  <si>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</si>
  <si>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</si>
  <si>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</si>
  <si>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</si>
  <si>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</si>
  <si>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</si>
  <si>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</si>
  <si>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</si>
  <si>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</si>
  <si>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</si>
  <si>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</si>
  <si>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</si>
  <si>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</si>
  <si>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</si>
  <si>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</si>
  <si>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</si>
  <si>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</si>
  <si>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</si>
  <si>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</si>
  <si>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</si>
  <si>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</si>
  <si>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</si>
  <si>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</si>
  <si>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</si>
  <si>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</si>
  <si>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</si>
  <si>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</si>
  <si>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</si>
  <si>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</si>
  <si>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</si>
  <si>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</si>
  <si>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</si>
  <si>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</si>
  <si>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</si>
  <si>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</si>
  <si>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</si>
  <si>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</si>
  <si>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</si>
  <si>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</si>
  <si>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</si>
  <si>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</si>
  <si>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</si>
  <si>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</si>
  <si>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</si>
  <si>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</si>
  <si>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</si>
  <si>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</si>
  <si>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</si>
  <si>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</si>
  <si>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</si>
  <si>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</si>
  <si>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</si>
  <si>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</si>
  <si>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</si>
  <si>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</si>
  <si>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</si>
  <si>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</si>
  <si>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</si>
  <si>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</si>
  <si>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</si>
  <si>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</si>
  <si>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</si>
  <si>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</si>
  <si>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</si>
  <si>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</si>
  <si>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</si>
  <si>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</si>
  <si>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</si>
  <si>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</si>
  <si>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</si>
  <si>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</si>
  <si>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</si>
  <si>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</si>
  <si>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</si>
  <si>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</si>
  <si>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</si>
  <si>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</si>
  <si>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</si>
  <si>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</si>
  <si>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</si>
  <si>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</si>
  <si>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</si>
  <si>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</si>
  <si>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</si>
  <si>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</si>
  <si>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</si>
  <si>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</si>
  <si>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</si>
  <si>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</si>
  <si>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</si>
  <si>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</si>
  <si>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</si>
  <si>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</si>
  <si>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</si>
  <si>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</si>
  <si>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</si>
  <si>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</si>
  <si>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</si>
  <si>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</si>
  <si>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</si>
  <si>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</si>
  <si>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</si>
  <si>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</si>
  <si>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</si>
  <si>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</si>
  <si>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</si>
  <si>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</si>
  <si>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</si>
  <si>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</si>
  <si>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</si>
  <si>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</si>
  <si>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</si>
  <si>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</si>
  <si>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</si>
  <si>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</si>
  <si>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</si>
  <si>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</si>
  <si>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</si>
  <si>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</si>
  <si>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</si>
  <si>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</si>
  <si>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</si>
  <si>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</si>
  <si>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</si>
  <si>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</si>
  <si>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</si>
  <si>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</si>
  <si>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</si>
  <si>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</si>
  <si>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</si>
  <si>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</si>
  <si>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</si>
  <si>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</si>
  <si>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</si>
  <si>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</si>
  <si>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</si>
  <si>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</si>
  <si>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</si>
  <si>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</si>
  <si>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</si>
  <si>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</si>
  <si>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</si>
  <si>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</si>
  <si>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</si>
  <si>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</si>
  <si>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</si>
  <si>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</si>
  <si>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</si>
  <si>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</si>
  <si>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</si>
  <si>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</si>
  <si>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</si>
  <si>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</si>
  <si>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</si>
  <si>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</si>
  <si>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</si>
  <si>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</si>
  <si>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</si>
  <si>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</si>
  <si>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</si>
  <si>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</si>
  <si>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</si>
  <si>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</si>
  <si>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</si>
  <si>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</si>
  <si>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</si>
  <si>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</si>
  <si>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</si>
  <si>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</si>
  <si>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</si>
  <si>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</si>
  <si>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</si>
  <si>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</si>
  <si>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</si>
  <si>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</si>
  <si>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</si>
  <si>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</si>
  <si>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</si>
  <si>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</si>
  <si>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</si>
  <si>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</si>
  <si>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</si>
  <si>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</si>
  <si>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</si>
  <si>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</si>
  <si>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</si>
  <si>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</si>
  <si>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</si>
  <si>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</si>
  <si>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</si>
  <si>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</si>
  <si>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</si>
  <si>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</si>
  <si>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</si>
  <si>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</si>
  <si>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</si>
  <si>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</si>
  <si>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</si>
  <si>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</si>
  <si>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</si>
  <si>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</si>
  <si>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</si>
  <si>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</si>
  <si>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</si>
  <si>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</si>
  <si>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</si>
  <si>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</si>
  <si>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</si>
  <si>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</si>
  <si>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</si>
  <si>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</si>
  <si>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</si>
  <si>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</si>
  <si>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</si>
  <si>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</si>
  <si>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</si>
  <si>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</si>
  <si>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</si>
  <si>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</si>
  <si>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</si>
  <si>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</si>
  <si>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</si>
  <si>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</si>
  <si>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</si>
  <si>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</si>
  <si>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</si>
  <si>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</si>
  <si>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</si>
  <si>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</si>
  <si>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</si>
  <si>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</si>
  <si>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</si>
  <si>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</si>
  <si>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</si>
  <si>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</si>
  <si>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</si>
  <si>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</si>
  <si>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</si>
  <si>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</si>
  <si>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</si>
  <si>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</si>
  <si>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</si>
  <si>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</si>
  <si>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</si>
  <si>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</si>
  <si>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</si>
  <si>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</si>
  <si>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</si>
  <si>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</si>
  <si>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</si>
  <si>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</si>
  <si>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</si>
  <si>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</si>
  <si>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</si>
  <si>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</si>
  <si>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</si>
  <si>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</si>
  <si>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</si>
  <si>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</si>
  <si>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</si>
  <si>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</si>
  <si>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</si>
  <si>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</si>
  <si>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</si>
  <si>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</si>
  <si>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</si>
  <si>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</si>
  <si>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</si>
  <si>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</si>
  <si>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</si>
  <si>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</si>
  <si>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</si>
  <si>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</si>
  <si>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</si>
  <si>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</si>
  <si>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</si>
  <si>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</si>
  <si>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</si>
  <si>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</si>
  <si>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</si>
  <si>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</si>
  <si>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</si>
  <si>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</si>
  <si>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</si>
  <si>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</si>
  <si>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</si>
  <si>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</si>
  <si>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</si>
  <si>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</si>
  <si>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</si>
  <si>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</si>
  <si>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</si>
  <si>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</si>
  <si>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</si>
  <si>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</si>
  <si>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</si>
  <si>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</si>
  <si>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</si>
  <si>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</si>
  <si>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</si>
  <si>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</si>
  <si>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</si>
  <si>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</si>
  <si>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</si>
  <si>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</si>
  <si>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</si>
  <si>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</si>
  <si>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</si>
  <si>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</si>
  <si>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</si>
  <si>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</si>
  <si>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</si>
  <si>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</si>
  <si>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</si>
  <si>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</si>
  <si>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</si>
  <si>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</si>
  <si>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</si>
  <si>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</si>
  <si>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</si>
  <si>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</si>
  <si>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</si>
  <si>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</si>
  <si>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</si>
  <si>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</si>
  <si>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</si>
  <si>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</si>
  <si>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</si>
  <si>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</si>
  <si>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</si>
  <si>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</si>
  <si>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</si>
  <si>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</si>
  <si>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</si>
  <si>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</si>
  <si>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</si>
  <si>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</si>
  <si>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</si>
  <si>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</si>
  <si>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</si>
  <si>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</si>
  <si>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</si>
  <si>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</si>
  <si>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</si>
  <si>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</si>
  <si>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</si>
  <si>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</si>
  <si>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</si>
  <si>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</si>
  <si>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</si>
  <si>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</si>
  <si>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</si>
  <si>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</si>
  <si>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</si>
  <si>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</si>
  <si>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</si>
  <si>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</si>
  <si>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</si>
  <si>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</si>
  <si>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</si>
  <si>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</si>
  <si>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</si>
  <si>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</si>
  <si>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</si>
  <si>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</si>
  <si>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</si>
  <si>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</si>
  <si>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</si>
  <si>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</si>
  <si>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</si>
  <si>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</si>
  <si>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</si>
  <si>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</si>
  <si>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</si>
  <si>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</si>
  <si>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</si>
  <si>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</si>
  <si>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</si>
  <si>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</si>
  <si>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</si>
  <si>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</si>
  <si>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</si>
  <si>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</si>
  <si>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</si>
  <si>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</si>
  <si>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</si>
  <si>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</si>
  <si>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</si>
  <si>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</si>
  <si>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</si>
  <si>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</si>
  <si>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</si>
  <si>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</si>
  <si>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</si>
  <si>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</si>
  <si>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</si>
  <si>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</si>
  <si>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</si>
  <si>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</si>
  <si>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</si>
  <si>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</si>
  <si>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</si>
  <si>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</si>
  <si>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</si>
  <si>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</si>
  <si>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</si>
  <si>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</si>
  <si>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</si>
  <si>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</si>
  <si>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</si>
  <si>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</si>
  <si>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</si>
  <si>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</si>
  <si>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</si>
  <si>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</si>
  <si>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</si>
  <si>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</si>
  <si>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</si>
  <si>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</si>
  <si>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</si>
  <si>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</si>
  <si>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</si>
  <si>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</si>
  <si>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</si>
  <si>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</si>
  <si>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</si>
  <si>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</si>
  <si>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</si>
  <si>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</si>
  <si>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</si>
  <si>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</si>
  <si>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</si>
  <si>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</si>
  <si>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</si>
  <si>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</si>
  <si>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</si>
  <si>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</si>
  <si>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</si>
  <si>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</si>
  <si>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</si>
  <si>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</si>
  <si>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</si>
  <si>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</si>
  <si>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</si>
  <si>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</si>
  <si>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</si>
  <si>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</si>
  <si>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</si>
  <si>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</si>
  <si>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</si>
  <si>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</si>
  <si>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</si>
  <si>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</si>
  <si>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</si>
  <si>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</si>
  <si>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</si>
  <si>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</si>
  <si>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</si>
  <si>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</si>
  <si>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</si>
  <si>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</si>
  <si>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</si>
  <si>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</si>
  <si>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</si>
  <si>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</si>
  <si>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</si>
  <si>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</si>
  <si>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</si>
  <si>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</si>
  <si>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</si>
  <si>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</si>
  <si>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</si>
  <si>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</si>
  <si>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</si>
  <si>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</si>
  <si>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</si>
  <si>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</si>
  <si>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</si>
  <si>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</si>
  <si>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</si>
  <si>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</si>
  <si>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</si>
  <si>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</si>
  <si>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</si>
  <si>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</si>
  <si>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</si>
  <si>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</si>
  <si>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</si>
  <si>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</si>
  <si>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</si>
  <si>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</si>
  <si>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</si>
  <si>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</si>
  <si>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</si>
  <si>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</si>
  <si>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</si>
  <si>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</si>
  <si>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</si>
  <si>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</si>
  <si>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</si>
  <si>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</si>
  <si>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</si>
  <si>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</si>
  <si>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</si>
  <si>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</si>
  <si>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</si>
  <si>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</si>
  <si>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</si>
  <si>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</si>
  <si>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</si>
  <si>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</si>
  <si>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</si>
  <si>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</si>
  <si>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</si>
  <si>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</si>
  <si>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</si>
  <si>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</si>
  <si>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</si>
  <si>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</si>
  <si>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</si>
  <si>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</si>
  <si>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</si>
  <si>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</si>
  <si>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</si>
  <si>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</si>
  <si>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</si>
  <si>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</si>
  <si>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</si>
  <si>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</si>
  <si>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</si>
  <si>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</si>
  <si>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</si>
  <si>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</si>
  <si>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</si>
  <si>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</si>
  <si>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</si>
  <si>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</si>
  <si>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</si>
  <si>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</si>
  <si>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</si>
  <si>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</si>
  <si>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</si>
  <si>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</si>
  <si>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</si>
  <si>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</si>
  <si>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</si>
  <si>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</si>
  <si>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</si>
  <si>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</si>
  <si>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</si>
  <si>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</si>
  <si>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</si>
  <si>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</si>
  <si>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</si>
  <si>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</si>
  <si>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</si>
  <si>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</si>
  <si>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</si>
  <si>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</si>
  <si>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</si>
  <si>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</si>
  <si>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</si>
  <si>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</si>
  <si>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</si>
  <si>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</si>
  <si>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</si>
  <si>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</si>
  <si>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</si>
  <si>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</si>
  <si>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</si>
  <si>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</si>
  <si>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</si>
  <si>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</si>
  <si>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</si>
  <si>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</si>
  <si>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</si>
  <si>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</si>
  <si>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</si>
  <si>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</si>
  <si>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</si>
  <si>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</si>
  <si>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</si>
  <si>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</si>
  <si>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</si>
  <si>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</si>
  <si>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</si>
  <si>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</si>
  <si>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</si>
  <si>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</si>
  <si>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</si>
  <si>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</si>
  <si>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</si>
  <si>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</si>
  <si>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</si>
  <si>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</si>
  <si>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</si>
  <si>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</si>
  <si>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</si>
  <si>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</si>
  <si>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</si>
  <si>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</si>
  <si>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</si>
  <si>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</si>
  <si>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</si>
  <si>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</si>
  <si>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</si>
  <si>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</si>
  <si>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</si>
  <si>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</si>
  <si>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</si>
  <si>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</si>
  <si>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</si>
  <si>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</si>
  <si>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</si>
  <si>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</si>
  <si>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</si>
  <si>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</si>
  <si>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</si>
  <si>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</si>
  <si>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</si>
  <si>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</si>
  <si>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</si>
  <si>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</si>
  <si>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</si>
  <si>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</si>
  <si>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</si>
  <si>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</si>
  <si>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</si>
  <si>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</si>
  <si>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</si>
  <si>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</si>
  <si>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</si>
  <si>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</si>
  <si>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</si>
  <si>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</si>
  <si>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</si>
  <si>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</si>
  <si>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</si>
  <si>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</si>
  <si>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</si>
  <si>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</si>
  <si>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</si>
  <si>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</si>
  <si>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</si>
  <si>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</si>
  <si>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</si>
  <si>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</si>
  <si>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</si>
  <si>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</si>
  <si>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</si>
  <si>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</si>
  <si>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</si>
  <si>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</si>
  <si>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</si>
  <si>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</si>
  <si>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</si>
  <si>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</si>
  <si>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</si>
  <si>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</si>
  <si>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</si>
  <si>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</si>
  <si>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</si>
  <si>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</si>
  <si>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</si>
  <si>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</si>
  <si>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</si>
  <si>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</si>
  <si>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</si>
  <si>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</si>
  <si>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</si>
  <si>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</si>
  <si>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</si>
  <si>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</si>
  <si>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</si>
  <si>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</si>
  <si>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</si>
  <si>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</si>
  <si>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</si>
  <si>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</si>
  <si>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</si>
  <si>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</si>
  <si>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</si>
  <si>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</si>
  <si>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</si>
  <si>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</si>
  <si>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</si>
  <si>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</si>
  <si>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</si>
  <si>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</si>
  <si>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</si>
  <si>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</si>
  <si>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</si>
  <si>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</si>
  <si>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</si>
  <si>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</si>
  <si>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</si>
  <si>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</si>
  <si>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</si>
  <si>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</si>
  <si>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</si>
  <si>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</si>
  <si>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</si>
  <si>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</si>
  <si>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</si>
  <si>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</si>
  <si>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</si>
  <si>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</si>
  <si>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</si>
  <si>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</si>
  <si>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</si>
  <si>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</si>
  <si>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</si>
  <si>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</si>
  <si>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</si>
  <si>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</si>
  <si>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</si>
  <si>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</si>
  <si>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</si>
  <si>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</si>
  <si>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</si>
  <si>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</si>
  <si>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</si>
  <si>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</si>
  <si>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</si>
  <si>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</si>
  <si>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</si>
  <si>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</si>
  <si>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</si>
  <si>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</si>
  <si>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</si>
  <si>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</si>
  <si>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</si>
  <si>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</si>
  <si>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</si>
  <si>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</si>
  <si>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</si>
  <si>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</si>
  <si>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</si>
  <si>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</si>
  <si>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</si>
  <si>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</si>
  <si>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</si>
  <si>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</si>
  <si>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</si>
  <si>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</si>
  <si>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</si>
  <si>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</si>
  <si>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</si>
  <si>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</si>
  <si>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</si>
  <si>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</si>
  <si>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</si>
  <si>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</si>
  <si>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</si>
  <si>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</si>
  <si>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</si>
  <si>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</si>
  <si>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</si>
  <si>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</si>
  <si>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</si>
  <si>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</si>
  <si>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</si>
  <si>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</si>
  <si>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</si>
  <si>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</si>
  <si>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</si>
  <si>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</si>
  <si>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</si>
  <si>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</si>
  <si>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</si>
  <si>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</si>
  <si>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</si>
  <si>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</si>
  <si>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</si>
  <si>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</si>
  <si>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</si>
  <si>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</si>
  <si>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</si>
  <si>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</si>
  <si>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</si>
  <si>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</si>
  <si>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</si>
  <si>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</si>
  <si>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</si>
  <si>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</si>
  <si>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</si>
  <si>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</si>
  <si>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</si>
  <si>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</si>
  <si>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</si>
  <si>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</si>
  <si>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</si>
  <si>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</si>
  <si>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</si>
  <si>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</si>
  <si>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</si>
  <si>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</si>
  <si>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</si>
  <si>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</si>
  <si>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</si>
  <si>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</si>
  <si>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</si>
  <si>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</si>
  <si>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</si>
  <si>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</si>
  <si>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</si>
  <si>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</si>
  <si>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</si>
  <si>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</si>
  <si>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</si>
  <si>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</si>
  <si>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</si>
  <si>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</si>
  <si>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</si>
  <si>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</si>
  <si>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</si>
  <si>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</si>
  <si>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</si>
  <si>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</si>
  <si>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</si>
  <si>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</si>
  <si>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</si>
  <si>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</si>
  <si>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</si>
  <si>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</si>
  <si>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</si>
  <si>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</si>
  <si>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</si>
  <si>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</si>
  <si>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</si>
  <si>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</si>
  <si>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</si>
  <si>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</si>
  <si>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</si>
  <si>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</si>
  <si>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</si>
  <si>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</si>
  <si>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</si>
  <si>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</si>
  <si>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</si>
  <si>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</si>
  <si>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</si>
  <si>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</si>
  <si>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</si>
  <si>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</si>
  <si>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</si>
  <si>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</si>
  <si>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</si>
  <si>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</si>
  <si>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</si>
  <si>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</si>
  <si>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</si>
  <si>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</si>
  <si>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</si>
  <si>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</si>
  <si>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</si>
  <si>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</si>
  <si>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</si>
  <si>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</si>
  <si>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</si>
  <si>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</si>
  <si>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</si>
  <si>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</si>
  <si>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</si>
  <si>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</si>
  <si>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</si>
  <si>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</si>
  <si>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</si>
  <si>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</si>
  <si>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</si>
  <si>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</si>
  <si>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</si>
  <si>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</si>
  <si>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</si>
  <si>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</si>
  <si>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</si>
  <si>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</si>
  <si>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</si>
  <si>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</si>
  <si>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</si>
  <si>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</si>
  <si>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</si>
  <si>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</si>
  <si>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</si>
  <si>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</si>
  <si>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</si>
  <si>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</si>
  <si>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</si>
  <si>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</si>
  <si>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</si>
  <si>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</si>
  <si>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</si>
  <si>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</si>
  <si>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</si>
  <si>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</si>
  <si>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</si>
  <si>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</si>
  <si>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</si>
  <si>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</si>
  <si>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</si>
  <si>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</si>
  <si>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</si>
  <si>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</si>
  <si>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</si>
  <si>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</si>
  <si>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</si>
  <si>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</si>
  <si>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</si>
  <si>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</si>
  <si>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</si>
  <si>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</si>
  <si>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</si>
  <si>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</si>
  <si>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</si>
  <si>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</si>
  <si>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</si>
  <si>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</si>
  <si>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</si>
  <si>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</si>
  <si>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</si>
  <si>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</si>
  <si>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</si>
  <si>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</si>
  <si>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</si>
  <si>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</si>
  <si>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</si>
  <si>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</si>
  <si>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</si>
  <si>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</si>
  <si>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</si>
  <si>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</si>
  <si>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</si>
  <si>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</si>
  <si>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</si>
  <si>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</si>
  <si>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</si>
  <si>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</si>
  <si>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</si>
  <si>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</si>
  <si>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</si>
  <si>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</si>
  <si>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</si>
  <si>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</si>
  <si>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</si>
  <si>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</si>
  <si>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</si>
  <si>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</si>
  <si>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</si>
  <si>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</si>
  <si>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</si>
  <si>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</si>
  <si>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</si>
  <si>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</si>
  <si>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</si>
  <si>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</si>
  <si>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</si>
  <si>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</si>
  <si>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</si>
  <si>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</si>
  <si>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</si>
  <si>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</si>
  <si>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</si>
  <si>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</si>
  <si>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</si>
  <si>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</si>
  <si>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</si>
  <si>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</si>
  <si>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</si>
  <si>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</si>
  <si>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</si>
  <si>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</si>
  <si>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</si>
  <si>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</si>
  <si>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</si>
  <si>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</si>
  <si>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</si>
  <si>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</si>
  <si>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</si>
  <si>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</si>
  <si>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</si>
  <si>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</si>
  <si>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</si>
  <si>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</si>
  <si>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</si>
  <si>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</si>
  <si>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</si>
  <si>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</si>
  <si>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</si>
  <si>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</si>
  <si>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</si>
  <si>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</si>
  <si>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</si>
  <si>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</si>
  <si>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</si>
  <si>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</si>
  <si>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</si>
  <si>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</si>
  <si>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</si>
  <si>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</si>
  <si>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</si>
  <si>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</si>
  <si>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</si>
  <si>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</si>
  <si>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</si>
  <si>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</si>
  <si>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</si>
  <si>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</si>
  <si>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</si>
  <si>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</si>
  <si>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</si>
  <si>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</si>
  <si>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</si>
  <si>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</si>
  <si>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</si>
  <si>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</si>
  <si>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</si>
  <si>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</si>
  <si>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</si>
  <si>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</si>
  <si>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</si>
  <si>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</si>
  <si>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</si>
  <si>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</si>
  <si>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</si>
  <si>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</si>
  <si>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</si>
  <si>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</si>
  <si>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</si>
  <si>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</si>
  <si>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</si>
  <si>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</si>
  <si>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</si>
  <si>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</si>
  <si>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</si>
  <si>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</si>
  <si>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</si>
  <si>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</si>
  <si>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</si>
  <si>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</si>
  <si>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</si>
  <si>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</si>
  <si>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</si>
  <si>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</si>
  <si>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</si>
  <si>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</si>
  <si>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</si>
  <si>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</si>
  <si>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</si>
  <si>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</si>
  <si>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</si>
  <si>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</si>
  <si>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</si>
  <si>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</si>
  <si>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</si>
  <si>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</si>
  <si>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</si>
  <si>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</si>
  <si>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</si>
  <si>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</si>
  <si>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</si>
  <si>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</si>
  <si>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</si>
  <si>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</si>
  <si>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</si>
  <si>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</si>
  <si>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</si>
  <si>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</si>
  <si>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</si>
  <si>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</si>
  <si>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</si>
  <si>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</si>
  <si>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</si>
  <si>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</si>
  <si>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</si>
  <si>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</si>
  <si>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</si>
  <si>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</si>
  <si>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</si>
  <si>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</si>
  <si>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</si>
  <si>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</si>
  <si>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</si>
  <si>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</si>
  <si>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</si>
  <si>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</si>
  <si>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</si>
  <si>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</si>
  <si>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</si>
  <si>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</si>
  <si>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</si>
  <si>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</si>
  <si>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</si>
  <si>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</si>
  <si>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</si>
  <si>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</si>
  <si>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</si>
  <si>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</si>
  <si>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</si>
  <si>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</si>
  <si>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</si>
  <si>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</si>
  <si>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</si>
  <si>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</si>
  <si>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</si>
  <si>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</si>
  <si>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</si>
  <si>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</si>
  <si>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</si>
  <si>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</si>
  <si>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</si>
  <si>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</si>
  <si>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</si>
  <si>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</si>
  <si>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</si>
  <si>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</si>
  <si>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</si>
  <si>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</si>
  <si>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</si>
  <si>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</si>
  <si>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</si>
  <si>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</si>
  <si>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</si>
  <si>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</si>
  <si>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</si>
  <si>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</si>
  <si>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</si>
  <si>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</si>
  <si>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</si>
  <si>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</si>
  <si>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</si>
  <si>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</si>
  <si>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</si>
  <si>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</si>
  <si>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</si>
  <si>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</si>
  <si>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</si>
  <si>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</si>
  <si>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</si>
  <si>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</si>
  <si>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</si>
  <si>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</si>
  <si>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</si>
  <si>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</si>
  <si>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</si>
  <si>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</si>
  <si>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</si>
  <si>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</si>
  <si>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</si>
  <si>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</si>
  <si>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</si>
  <si>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</si>
  <si>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</si>
  <si>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</si>
  <si>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</si>
  <si>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</si>
  <si>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</si>
  <si>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</si>
  <si>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</si>
  <si>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</si>
  <si>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</si>
  <si>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</si>
  <si>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</si>
  <si>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</si>
  <si>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</si>
  <si>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</si>
  <si>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</si>
  <si>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</si>
  <si>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</si>
  <si>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</si>
  <si>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</si>
  <si>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</si>
  <si>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</si>
  <si>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</si>
  <si>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</si>
  <si>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</si>
  <si>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</si>
  <si>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</si>
  <si>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</si>
  <si>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</si>
  <si>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</si>
  <si>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</si>
  <si>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</si>
  <si>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</si>
  <si>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</si>
  <si>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</si>
  <si>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</si>
  <si>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</si>
  <si>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</si>
  <si>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</si>
  <si>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</si>
  <si>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</si>
  <si>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</si>
  <si>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</si>
  <si>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</si>
  <si>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</si>
  <si>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</si>
  <si>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</si>
  <si>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</si>
  <si>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</si>
  <si>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</si>
  <si>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</si>
  <si>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</si>
  <si>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</si>
  <si>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</si>
  <si>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</si>
  <si>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</si>
  <si>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</si>
  <si>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</si>
  <si>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</si>
  <si>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</si>
  <si>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</si>
  <si>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</si>
  <si>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</si>
  <si>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</si>
  <si>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</si>
  <si>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</si>
  <si>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</si>
  <si>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</si>
  <si>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</si>
  <si>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</si>
  <si>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</si>
  <si>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</si>
  <si>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</si>
  <si>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</si>
  <si>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</si>
  <si>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</si>
  <si>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</si>
  <si>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</si>
  <si>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</si>
  <si>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</si>
  <si>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</si>
  <si>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</si>
  <si>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</si>
  <si>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</si>
  <si>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</si>
  <si>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</si>
  <si>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</si>
  <si>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</si>
  <si>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</si>
  <si>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</si>
  <si>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</si>
  <si>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</si>
  <si>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</si>
  <si>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</si>
  <si>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</si>
  <si>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</si>
  <si>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</si>
  <si>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</si>
  <si>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</si>
  <si>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</si>
  <si>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</si>
  <si>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</si>
  <si>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</si>
  <si>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</si>
  <si>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</si>
  <si>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</si>
  <si>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</si>
  <si>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</si>
  <si>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</si>
  <si>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</si>
  <si>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</si>
  <si>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</si>
  <si>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</si>
  <si>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</si>
  <si>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</si>
  <si>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</si>
  <si>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</si>
  <si>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</si>
  <si>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</si>
  <si>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</si>
  <si>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</si>
  <si>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</si>
  <si>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</si>
  <si>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</si>
  <si>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</si>
  <si>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</si>
  <si>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</si>
  <si>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</si>
  <si>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</si>
  <si>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</si>
  <si>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</si>
  <si>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</si>
  <si>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</si>
  <si>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</si>
  <si>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</si>
  <si>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</si>
  <si>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</si>
  <si>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</si>
  <si>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</si>
  <si>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</si>
  <si>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</si>
  <si>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</si>
  <si>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</si>
  <si>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</si>
  <si>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</si>
  <si>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</si>
  <si>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</si>
  <si>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</si>
  <si>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</si>
  <si>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</si>
  <si>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</si>
  <si>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</si>
  <si>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</si>
  <si>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</si>
  <si>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</si>
  <si>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</si>
  <si>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</si>
  <si>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</si>
  <si>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</si>
  <si>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</si>
  <si>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</si>
  <si>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</si>
  <si>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</si>
  <si>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</si>
  <si>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</si>
  <si>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</si>
  <si>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</si>
  <si>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</si>
  <si>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</si>
  <si>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</si>
  <si>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</si>
  <si>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</si>
  <si>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</si>
  <si>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</si>
  <si>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</si>
  <si>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</si>
  <si>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</si>
  <si>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</si>
  <si>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</si>
  <si>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</si>
  <si>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</si>
  <si>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</si>
  <si>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</si>
  <si>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</si>
  <si>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</si>
  <si>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</si>
  <si>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</si>
  <si>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</si>
  <si>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</si>
  <si>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</si>
  <si>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</si>
  <si>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</si>
  <si>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</si>
  <si>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</si>
  <si>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</si>
  <si>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</si>
  <si>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</si>
  <si>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</si>
  <si>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</si>
  <si>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</si>
  <si>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</si>
  <si>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</si>
  <si>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</si>
  <si>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</si>
  <si>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</si>
  <si>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</si>
  <si>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</si>
  <si>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</si>
  <si>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</si>
  <si>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</si>
  <si>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</si>
  <si>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</si>
  <si>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</si>
  <si>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</si>
  <si>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</si>
  <si>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</si>
  <si>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</si>
  <si>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</si>
  <si>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</si>
  <si>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</si>
  <si>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</si>
  <si>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</si>
  <si>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</si>
  <si>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</si>
  <si>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</si>
  <si>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</si>
  <si>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</si>
  <si>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</si>
  <si>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</si>
  <si>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</si>
  <si>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</si>
  <si>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</si>
  <si>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</si>
  <si>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</si>
  <si>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</si>
  <si>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</si>
  <si>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</si>
  <si>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</si>
  <si>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</si>
  <si>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</si>
  <si>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</si>
  <si>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</si>
  <si>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</si>
  <si>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</si>
  <si>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</si>
  <si>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</si>
  <si>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</si>
  <si>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</si>
  <si>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</si>
  <si>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</si>
  <si>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</si>
  <si>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</si>
  <si>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</si>
  <si>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</si>
  <si>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</si>
  <si>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</si>
  <si>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</si>
  <si>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</si>
  <si>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</si>
  <si>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</si>
  <si>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</si>
  <si>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</si>
  <si>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</si>
  <si>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</si>
  <si>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</si>
  <si>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</si>
  <si>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</si>
  <si>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</si>
  <si>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</si>
  <si>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</si>
  <si>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</si>
  <si>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</si>
  <si>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</si>
  <si>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</si>
  <si>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</si>
  <si>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</si>
  <si>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</si>
  <si>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</si>
  <si>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</si>
  <si>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</si>
  <si>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</si>
  <si>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</si>
  <si>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</si>
  <si>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</si>
  <si>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</si>
  <si>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</si>
  <si>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</si>
  <si>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</si>
  <si>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</si>
  <si>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</si>
  <si>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</si>
  <si>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</si>
  <si>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</si>
  <si>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</si>
  <si>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</si>
  <si>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</si>
  <si>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</si>
  <si>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</si>
  <si>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</si>
  <si>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</si>
  <si>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</si>
  <si>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</si>
  <si>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</si>
  <si>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</si>
  <si>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</si>
  <si>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</si>
  <si>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</si>
  <si>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</si>
  <si>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</si>
  <si>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</si>
  <si>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</si>
  <si>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</si>
  <si>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</si>
  <si>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</si>
  <si>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</si>
  <si>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</si>
  <si>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</si>
  <si>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</si>
  <si>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</si>
  <si>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</si>
  <si>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</si>
  <si>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</si>
  <si>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</si>
  <si>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</si>
  <si>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</si>
  <si>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</si>
  <si>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</si>
  <si>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</si>
  <si>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</si>
  <si>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</si>
  <si>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</si>
  <si>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</si>
  <si>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</si>
  <si>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</si>
  <si>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</si>
  <si>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</si>
  <si>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</si>
  <si>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</si>
  <si>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</si>
  <si>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</si>
  <si>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</si>
  <si>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</si>
  <si>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</si>
  <si>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</si>
  <si>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</si>
  <si>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</si>
  <si>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</si>
  <si>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</si>
  <si>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</si>
  <si>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</si>
  <si>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</si>
  <si>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</si>
  <si>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</si>
  <si>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</si>
  <si>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</si>
  <si>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</si>
  <si>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</si>
  <si>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</si>
  <si>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</si>
  <si>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</si>
  <si>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</si>
  <si>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</si>
  <si>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</si>
  <si>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</si>
  <si>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</si>
  <si>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</si>
  <si>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</si>
  <si>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</si>
  <si>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</si>
  <si>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</si>
  <si>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</si>
  <si>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</si>
  <si>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</si>
  <si>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</si>
  <si>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</si>
  <si>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</si>
  <si>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</si>
  <si>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</si>
  <si>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</si>
  <si>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</si>
  <si>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</si>
  <si>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</si>
  <si>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</si>
  <si>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</si>
  <si>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</si>
  <si>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</si>
  <si>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</si>
  <si>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</si>
  <si>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</si>
  <si>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</si>
  <si>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</si>
  <si>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</si>
  <si>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</si>
  <si>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</si>
  <si>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</si>
  <si>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</si>
  <si>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</si>
  <si>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</si>
  <si>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</si>
  <si>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</si>
  <si>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</si>
  <si>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</si>
  <si>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</si>
  <si>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</si>
  <si>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</si>
  <si>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</si>
  <si>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</si>
  <si>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</si>
  <si>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</si>
  <si>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</si>
  <si>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</si>
  <si>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</si>
  <si>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</si>
  <si>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</si>
  <si>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</si>
  <si>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</si>
  <si>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</si>
  <si>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</si>
  <si>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</si>
  <si>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</si>
  <si>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</si>
  <si>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</si>
  <si>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</si>
  <si>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</si>
  <si>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</si>
  <si>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</si>
  <si>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</si>
  <si>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</si>
  <si>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</si>
  <si>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</si>
  <si>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</si>
  <si>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</si>
  <si>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</si>
  <si>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</si>
  <si>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</si>
  <si>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</si>
  <si>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</si>
  <si>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</si>
  <si>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</si>
  <si>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</si>
  <si>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</si>
  <si>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</si>
  <si>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</si>
  <si>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</si>
  <si>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</si>
  <si>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</si>
  <si>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</si>
  <si>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</si>
  <si>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</si>
  <si>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</si>
  <si>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</si>
  <si>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</si>
  <si>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</si>
  <si>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</si>
  <si>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</si>
  <si>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</si>
  <si>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</si>
  <si>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</si>
  <si>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</si>
  <si>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</si>
  <si>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</si>
  <si>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</si>
  <si>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</si>
  <si>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</si>
  <si>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</si>
  <si>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</si>
  <si>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</si>
  <si>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</si>
  <si>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</si>
  <si>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</si>
  <si>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</si>
  <si>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</si>
  <si>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</si>
  <si>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</si>
  <si>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</si>
  <si>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</si>
  <si>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</si>
  <si>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</si>
  <si>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</si>
  <si>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</si>
  <si>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</si>
  <si>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</si>
  <si>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</si>
  <si>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</si>
  <si>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</si>
  <si>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</si>
  <si>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</si>
  <si>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</si>
  <si>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</si>
  <si>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</si>
  <si>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</si>
  <si>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</si>
  <si>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</si>
  <si>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</si>
  <si>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</si>
  <si>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</si>
  <si>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</si>
  <si>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</si>
  <si>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</si>
  <si>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</si>
  <si>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</si>
  <si>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</si>
  <si>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</si>
  <si>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</si>
  <si>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</si>
  <si>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</si>
  <si>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</si>
  <si>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</si>
  <si>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</si>
  <si>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</si>
  <si>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</si>
  <si>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</si>
  <si>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</si>
  <si>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</si>
  <si>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</si>
  <si>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</si>
  <si>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</si>
  <si>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</si>
  <si>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</si>
  <si>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</si>
  <si>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</si>
  <si>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</si>
  <si>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</si>
  <si>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</si>
  <si>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</si>
  <si>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</si>
  <si>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</si>
  <si>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</si>
  <si>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</si>
  <si>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</si>
  <si>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</si>
  <si>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</si>
  <si>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</si>
  <si>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</si>
  <si>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</si>
  <si>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</si>
  <si>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</si>
  <si>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</si>
  <si>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</si>
  <si>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</si>
  <si>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</si>
  <si>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</si>
  <si>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</si>
  <si>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</si>
  <si>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</si>
  <si>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</si>
  <si>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</si>
  <si>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</si>
  <si>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</si>
  <si>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</si>
  <si>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</si>
  <si>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</si>
  <si>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</si>
  <si>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</si>
  <si>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</si>
  <si>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</si>
  <si>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</si>
  <si>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</si>
  <si>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</si>
  <si>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</si>
  <si>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</si>
  <si>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</si>
  <si>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</si>
  <si>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</si>
  <si>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</si>
  <si>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</si>
  <si>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</si>
  <si>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</si>
  <si>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</si>
  <si>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</si>
  <si>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</si>
  <si>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</si>
  <si>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</si>
  <si>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</si>
  <si>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</si>
  <si>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</si>
  <si>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</si>
  <si>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</si>
  <si>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</si>
  <si>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</si>
  <si>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</si>
  <si>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</si>
  <si>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</si>
  <si>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</si>
  <si>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</si>
  <si>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</si>
  <si>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</si>
  <si>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</si>
  <si>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</si>
  <si>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</si>
  <si>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</si>
  <si>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</si>
  <si>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</si>
  <si>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</si>
  <si>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</si>
  <si>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</si>
  <si>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</si>
  <si>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</si>
  <si>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</si>
  <si>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</si>
  <si>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</si>
  <si>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</si>
  <si>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</si>
  <si>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</si>
  <si>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</si>
  <si>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</si>
  <si>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</si>
  <si>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</si>
  <si>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</si>
  <si>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</si>
  <si>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</si>
  <si>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</si>
  <si>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</si>
  <si>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</si>
  <si>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</si>
  <si>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</si>
  <si>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</si>
  <si>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</si>
  <si>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</si>
  <si>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</si>
  <si>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</si>
  <si>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</si>
  <si>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</si>
  <si>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</si>
  <si>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</si>
  <si>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</si>
  <si>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</si>
  <si>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</si>
  <si>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</si>
  <si>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</si>
  <si>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</si>
  <si>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</si>
  <si>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</si>
  <si>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</si>
  <si>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</si>
  <si>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</si>
  <si>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</si>
  <si>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</si>
  <si>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</si>
  <si>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</si>
  <si>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</si>
  <si>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</si>
  <si>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</si>
  <si>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</si>
  <si>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</si>
  <si>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</si>
  <si>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</si>
  <si>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</si>
  <si>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</si>
  <si>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</si>
  <si>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</si>
  <si>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</si>
  <si>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</si>
  <si>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</si>
  <si>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</si>
  <si>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</si>
  <si>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</si>
  <si>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</si>
  <si>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</si>
  <si>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</si>
  <si>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</si>
  <si>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</si>
  <si>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</si>
  <si>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</si>
  <si>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</si>
  <si>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</si>
  <si>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</si>
  <si>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</si>
  <si>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</si>
  <si>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</si>
  <si>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</si>
  <si>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</si>
  <si>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</si>
  <si>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</si>
  <si>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</si>
  <si>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</si>
  <si>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</si>
  <si>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</si>
  <si>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</si>
  <si>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</si>
  <si>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</si>
  <si>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</si>
  <si>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</si>
  <si>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</si>
  <si>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</si>
  <si>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</si>
  <si>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</si>
  <si>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</si>
  <si>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</si>
  <si>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</si>
  <si>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</si>
  <si>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</si>
  <si>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</si>
  <si>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</si>
  <si>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</si>
  <si>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</si>
  <si>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</si>
  <si>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</si>
  <si>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</si>
  <si>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</si>
  <si>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</si>
  <si>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</si>
  <si>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</si>
  <si>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</si>
  <si>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</si>
  <si>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</si>
  <si>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</si>
  <si>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</si>
  <si>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</si>
  <si>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</si>
  <si>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</si>
  <si>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</si>
  <si>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</si>
  <si>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</si>
  <si>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</si>
  <si>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</si>
  <si>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</si>
  <si>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</si>
  <si>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</si>
  <si>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</si>
  <si>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</si>
  <si>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</si>
  <si>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</si>
  <si>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</si>
  <si>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</si>
  <si>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</si>
  <si>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</si>
  <si>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</si>
  <si>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</si>
  <si>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</si>
  <si>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</si>
  <si>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</si>
  <si>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</si>
  <si>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</si>
  <si>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</si>
  <si>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</si>
  <si>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</si>
  <si>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</si>
  <si>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</si>
  <si>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</si>
  <si>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</si>
  <si>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</si>
  <si>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</si>
  <si>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</si>
  <si>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</si>
  <si>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</si>
  <si>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</si>
  <si>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</si>
  <si>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</si>
  <si>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</si>
  <si>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</si>
  <si>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</si>
  <si>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</si>
  <si>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</si>
  <si>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</si>
  <si>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</si>
  <si>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</si>
  <si>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</si>
  <si>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</si>
  <si>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</si>
  <si>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</si>
  <si>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</si>
  <si>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</si>
  <si>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</si>
  <si>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</si>
  <si>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</si>
  <si>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</si>
  <si>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</si>
  <si>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</si>
  <si>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</si>
  <si>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</si>
  <si>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</si>
  <si>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</si>
  <si>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</si>
  <si>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</si>
  <si>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</si>
  <si>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</si>
  <si>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</si>
  <si>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</si>
  <si>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</si>
  <si>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</si>
  <si>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</si>
  <si>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</si>
  <si>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</si>
  <si>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</si>
  <si>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</si>
  <si>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</si>
  <si>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</si>
  <si>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</si>
  <si>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</si>
  <si>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</si>
  <si>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</si>
  <si>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</si>
  <si>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</si>
  <si>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</si>
  <si>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</si>
  <si>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</si>
  <si>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</si>
  <si>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</si>
  <si>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</si>
  <si>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</si>
  <si>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</si>
  <si>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</si>
  <si>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</si>
  <si>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</si>
  <si>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</si>
  <si>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</si>
  <si>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</si>
  <si>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</si>
  <si>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</si>
  <si>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</si>
  <si>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</si>
  <si>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</si>
  <si>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</si>
  <si>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</si>
  <si>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</si>
  <si>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</si>
  <si>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</si>
  <si>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</si>
  <si>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</si>
  <si>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</si>
  <si>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</si>
  <si>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</si>
  <si>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</si>
  <si>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</si>
  <si>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</si>
  <si>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</si>
  <si>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</si>
  <si>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</si>
  <si>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</si>
  <si>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</si>
  <si>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</si>
  <si>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</si>
  <si>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</si>
  <si>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</si>
  <si>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</si>
  <si>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</si>
  <si>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</si>
  <si>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</si>
  <si>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</si>
  <si>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</si>
  <si>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</si>
  <si>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</si>
  <si>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</si>
  <si>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</si>
  <si>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</si>
  <si>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</si>
  <si>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</si>
  <si>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</si>
  <si>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</si>
  <si>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</si>
  <si>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</si>
  <si>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</si>
  <si>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</si>
  <si>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</si>
  <si>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</si>
  <si>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</si>
  <si>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</si>
  <si>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</si>
  <si>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</si>
  <si>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</si>
  <si>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</si>
  <si>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</si>
  <si>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</si>
  <si>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</si>
  <si>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</si>
  <si>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</si>
  <si>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</si>
  <si>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</si>
  <si>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</si>
  <si>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</si>
  <si>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</si>
  <si>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</si>
  <si>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</si>
  <si>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</si>
  <si>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</si>
  <si>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</si>
  <si>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</si>
  <si>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</si>
  <si>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</si>
  <si>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</si>
  <si>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</si>
  <si>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</si>
  <si>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</si>
  <si>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</si>
  <si>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</si>
  <si>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</si>
  <si>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</si>
  <si>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</si>
  <si>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</si>
  <si>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</si>
  <si>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</si>
  <si>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</si>
  <si>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</si>
  <si>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</si>
  <si>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</si>
  <si>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</si>
  <si>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</si>
  <si>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</si>
  <si>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</si>
  <si>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</si>
  <si>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</si>
  <si>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</si>
  <si>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</si>
  <si>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</si>
  <si>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</si>
  <si>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</si>
  <si>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</si>
  <si>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</si>
  <si>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</si>
  <si>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</si>
  <si>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</si>
  <si>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</si>
  <si>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</si>
  <si>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</si>
  <si>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</si>
  <si>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</si>
  <si>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</si>
  <si>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</si>
  <si>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</si>
  <si>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</si>
  <si>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</si>
  <si>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</si>
  <si>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</si>
  <si>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</si>
  <si>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</si>
  <si>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</si>
  <si>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</si>
  <si>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</si>
  <si>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</si>
  <si>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</si>
  <si>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</si>
  <si>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</si>
  <si>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</si>
  <si>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</si>
  <si>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</si>
  <si>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</si>
  <si>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</si>
  <si>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</si>
  <si>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</si>
  <si>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</si>
  <si>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</si>
  <si>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</si>
  <si>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</si>
  <si>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</si>
  <si>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</si>
  <si>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</si>
  <si>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</si>
  <si>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</si>
  <si>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</si>
  <si>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</si>
  <si>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</si>
  <si>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</si>
  <si>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</si>
  <si>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</si>
  <si>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</si>
  <si>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</si>
  <si>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</si>
  <si>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</si>
  <si>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</si>
  <si>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</si>
  <si>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</si>
  <si>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</si>
  <si>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</si>
  <si>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</si>
  <si>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</si>
  <si>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</si>
  <si>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</si>
  <si>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</si>
  <si>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</si>
  <si>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</si>
  <si>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</si>
  <si>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</si>
  <si>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</si>
  <si>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</si>
  <si>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</si>
  <si>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</si>
  <si>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</si>
  <si>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</si>
  <si>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</si>
  <si>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</si>
  <si>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</si>
  <si>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</si>
  <si>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</si>
  <si>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</si>
  <si>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</si>
  <si>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</si>
  <si>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</si>
  <si>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</si>
  <si>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</si>
  <si>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</si>
  <si>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</si>
  <si>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</si>
  <si>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</si>
  <si>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</si>
  <si>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</si>
  <si>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</si>
  <si>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</si>
  <si>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</si>
  <si>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</si>
  <si>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</si>
  <si>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</si>
  <si>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</si>
  <si>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</si>
  <si>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</si>
  <si>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</si>
  <si>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</si>
  <si>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</si>
  <si>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</si>
  <si>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</si>
  <si>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</si>
  <si>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</si>
  <si>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</si>
  <si>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</si>
  <si>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</si>
  <si>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</si>
  <si>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</si>
  <si>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</si>
  <si>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</si>
  <si>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</si>
  <si>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</si>
  <si>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</si>
  <si>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</si>
  <si>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</si>
  <si>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</si>
  <si>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</si>
  <si>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</si>
  <si>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</si>
  <si>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</si>
  <si>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</si>
  <si>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</si>
  <si>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</si>
  <si>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</si>
  <si>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</si>
  <si>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</si>
  <si>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</si>
  <si>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</si>
  <si>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</si>
  <si>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</si>
  <si>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</si>
  <si>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</si>
  <si>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</si>
  <si>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</si>
  <si>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</si>
  <si>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</si>
  <si>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</si>
  <si>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</si>
  <si>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</si>
  <si>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</si>
  <si>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</si>
  <si>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</si>
  <si>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</si>
  <si>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</si>
  <si>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</si>
  <si>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</si>
  <si>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</si>
  <si>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</si>
  <si>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</si>
  <si>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</si>
  <si>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</si>
  <si>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</si>
  <si>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</si>
  <si>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</si>
  <si>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</si>
  <si>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</si>
  <si>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</si>
  <si>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</si>
  <si>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</si>
  <si>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</si>
  <si>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</si>
  <si>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</si>
  <si>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</si>
  <si>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</si>
  <si>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</si>
  <si>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</si>
  <si>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</si>
  <si>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</si>
  <si>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</si>
  <si>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</si>
  <si>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</si>
  <si>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</si>
  <si>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</si>
  <si>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</si>
  <si>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</si>
  <si>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</si>
  <si>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</si>
  <si>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</si>
  <si>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</si>
  <si>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</si>
  <si>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</si>
  <si>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</si>
  <si>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</si>
  <si>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</si>
  <si>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</si>
  <si>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</si>
  <si>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</si>
  <si>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</si>
  <si>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</si>
  <si>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</si>
  <si>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</si>
  <si>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</si>
  <si>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</si>
  <si>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</si>
  <si>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</si>
  <si>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</si>
  <si>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</si>
  <si>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</si>
  <si>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</si>
  <si>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</si>
  <si>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</si>
  <si>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</si>
  <si>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</si>
  <si>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</si>
  <si>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</si>
  <si>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</si>
  <si>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</si>
  <si>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</si>
  <si>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</si>
  <si>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</si>
  <si>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</si>
  <si>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</si>
  <si>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</si>
  <si>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</si>
  <si>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</si>
  <si>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</si>
  <si>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</si>
  <si>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</si>
  <si>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</si>
  <si>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</si>
  <si>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</si>
  <si>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</si>
  <si>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</si>
  <si>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</si>
  <si>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</si>
  <si>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</si>
  <si>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</si>
  <si>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</si>
  <si>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</si>
  <si>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</si>
  <si>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</si>
  <si>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</si>
  <si>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</si>
  <si>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</si>
  <si>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</si>
  <si>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</si>
  <si>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</si>
  <si>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</si>
  <si>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</si>
  <si>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</si>
  <si>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</si>
  <si>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</si>
  <si>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</si>
  <si>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</si>
  <si>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</si>
  <si>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</si>
  <si>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</si>
  <si>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</si>
  <si>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</si>
  <si>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</si>
  <si>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</si>
  <si>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</si>
  <si>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</si>
  <si>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</si>
  <si>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</si>
  <si>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</si>
  <si>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</si>
  <si>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</si>
  <si>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</si>
  <si>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</si>
  <si>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</si>
  <si>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</si>
  <si>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</si>
  <si>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</si>
  <si>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</si>
  <si>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</si>
  <si>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</si>
  <si>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</si>
  <si>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</si>
  <si>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</si>
  <si>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</si>
  <si>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</si>
  <si>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</si>
  <si>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</si>
  <si>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</si>
  <si>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</si>
  <si>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</si>
  <si>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</si>
  <si>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</si>
  <si>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</si>
  <si>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</si>
  <si>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</si>
  <si>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</si>
  <si>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</si>
  <si>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</si>
  <si>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</si>
  <si>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</si>
  <si>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</si>
  <si>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</si>
  <si>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</si>
  <si>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</si>
  <si>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</si>
  <si>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</si>
  <si>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</si>
  <si>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</si>
  <si>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</si>
  <si>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</si>
  <si>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</si>
  <si>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</si>
  <si>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</si>
  <si>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</si>
  <si>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</si>
  <si>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</si>
  <si>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</si>
  <si>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</si>
  <si>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</si>
  <si>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</si>
  <si>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</si>
  <si>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</si>
  <si>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</si>
  <si>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</si>
  <si>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</si>
  <si>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</si>
  <si>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</si>
  <si>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</si>
  <si>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</si>
  <si>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</si>
  <si>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</si>
  <si>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</si>
  <si>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</si>
  <si>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</si>
  <si>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</si>
  <si>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</si>
  <si>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</si>
  <si>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</si>
  <si>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</si>
  <si>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</si>
  <si>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</si>
  <si>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</si>
  <si>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</si>
  <si>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</si>
  <si>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</si>
  <si>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</si>
  <si>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</si>
  <si>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</si>
  <si>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</si>
  <si>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</si>
  <si>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</si>
  <si>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</si>
  <si>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</si>
  <si>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</si>
  <si>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</si>
  <si>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</si>
  <si>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</si>
  <si>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</si>
  <si>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</si>
  <si>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</si>
  <si>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</si>
  <si>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</si>
  <si>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</si>
  <si>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</si>
  <si>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</si>
  <si>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</si>
  <si>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</si>
  <si>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</si>
  <si>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</si>
  <si>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</si>
  <si>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</si>
  <si>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</si>
  <si>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</si>
  <si>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</si>
  <si>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</si>
  <si>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</si>
  <si>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</si>
  <si>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</si>
  <si>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</si>
  <si>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</si>
  <si>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</si>
  <si>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</si>
  <si>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</si>
  <si>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</si>
  <si>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</si>
  <si>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</si>
  <si>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</si>
  <si>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</si>
  <si>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</si>
  <si>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</si>
  <si>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</si>
  <si>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</si>
  <si>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</si>
  <si>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</si>
  <si>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</si>
  <si>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</si>
  <si>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</si>
  <si>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</si>
  <si>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</si>
  <si>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</si>
  <si>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</si>
  <si>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</si>
  <si>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</si>
  <si>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</si>
  <si>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</si>
  <si>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</si>
  <si>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</si>
  <si>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</si>
  <si>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</si>
  <si>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</si>
  <si>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</si>
  <si>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</si>
  <si>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</si>
  <si>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</si>
  <si>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</si>
  <si>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</si>
  <si>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</si>
  <si>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</si>
  <si>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</si>
  <si>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</si>
  <si>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</si>
  <si>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</si>
  <si>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</si>
  <si>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</si>
  <si>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</si>
  <si>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</si>
  <si>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</si>
  <si>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</si>
  <si>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</si>
  <si>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</si>
  <si>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</si>
  <si>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</si>
  <si>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</si>
  <si>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</si>
  <si>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</si>
  <si>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</si>
  <si>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</si>
  <si>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</si>
  <si>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</si>
  <si>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</si>
  <si>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</si>
  <si>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</si>
  <si>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</si>
  <si>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</si>
  <si>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</si>
  <si>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</si>
  <si>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</si>
  <si>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</si>
  <si>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</si>
  <si>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</si>
  <si>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</si>
  <si>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</si>
  <si>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</si>
  <si>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</si>
  <si>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</si>
  <si>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</si>
  <si>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</si>
  <si>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</si>
  <si>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</si>
  <si>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</si>
  <si>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</si>
  <si>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</si>
  <si>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</si>
  <si>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</si>
  <si>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</si>
  <si>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</si>
  <si>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</si>
  <si>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</si>
  <si>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</si>
  <si>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</si>
  <si>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</si>
  <si>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</si>
  <si>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</si>
  <si>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</si>
  <si>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</si>
  <si>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</si>
  <si>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</si>
  <si>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</si>
  <si>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</si>
  <si>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</si>
  <si>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</si>
  <si>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</si>
  <si>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</si>
  <si>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</si>
  <si>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</si>
  <si>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</si>
  <si>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</si>
  <si>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</si>
  <si>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</si>
  <si>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</si>
  <si>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</si>
  <si>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</si>
  <si>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</si>
  <si>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</si>
  <si>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</si>
  <si>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</si>
  <si>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</si>
  <si>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</si>
  <si>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</si>
  <si>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</si>
  <si>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</si>
  <si>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</si>
  <si>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</si>
  <si>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</si>
  <si>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</si>
  <si>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</si>
  <si>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</si>
  <si>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</si>
  <si>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</si>
  <si>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</si>
  <si>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</si>
  <si>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</si>
  <si>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</si>
  <si>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</si>
  <si>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</si>
  <si>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</si>
  <si>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</si>
  <si>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</si>
  <si>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</si>
  <si>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</si>
  <si>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</si>
  <si>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</si>
  <si>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</si>
  <si>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</si>
  <si>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</si>
  <si>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</si>
  <si>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</si>
  <si>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</si>
  <si>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</si>
  <si>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</si>
  <si>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</si>
  <si>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</si>
  <si>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</si>
  <si>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</si>
  <si>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</si>
  <si>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</si>
  <si>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</si>
  <si>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</si>
  <si>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</si>
  <si>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</si>
  <si>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</si>
  <si>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</si>
  <si>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</si>
  <si>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</si>
  <si>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</si>
  <si>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</si>
  <si>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</si>
  <si>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</si>
  <si>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</si>
  <si>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</si>
  <si>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</si>
  <si>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</si>
  <si>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</si>
  <si>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</si>
  <si>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</si>
  <si>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</si>
  <si>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</si>
  <si>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</si>
  <si>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</si>
  <si>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</si>
  <si>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</si>
  <si>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</si>
  <si>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</si>
  <si>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</si>
  <si>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</si>
  <si>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</si>
  <si>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</si>
  <si>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</si>
  <si>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</si>
  <si>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</si>
  <si>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</si>
  <si>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</si>
  <si>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</si>
  <si>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</si>
  <si>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</si>
  <si>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</si>
  <si>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</si>
  <si>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</si>
  <si>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</si>
  <si>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</si>
  <si>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</si>
  <si>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</si>
  <si>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</si>
  <si>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</si>
  <si>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</si>
  <si>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</si>
  <si>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</si>
  <si>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</si>
  <si>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</si>
  <si>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</si>
  <si>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</si>
  <si>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</si>
  <si>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</si>
  <si>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</si>
  <si>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</si>
  <si>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</si>
  <si>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</si>
  <si>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</si>
  <si>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</si>
  <si>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</si>
  <si>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</si>
  <si>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</si>
  <si>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</si>
  <si>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</si>
  <si>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</si>
  <si>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</si>
  <si>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</si>
  <si>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</si>
  <si>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</si>
  <si>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</si>
  <si>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</si>
  <si>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</si>
  <si>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</si>
  <si>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</si>
  <si>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</si>
  <si>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</si>
  <si>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</si>
  <si>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</si>
  <si>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</si>
  <si>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</si>
  <si>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</si>
  <si>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</si>
  <si>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</si>
  <si>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</si>
  <si>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</si>
  <si>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</si>
  <si>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</si>
  <si>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</si>
  <si>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</si>
  <si>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</si>
  <si>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</si>
  <si>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</si>
  <si>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</si>
  <si>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</si>
  <si>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</si>
  <si>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</si>
  <si>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</si>
  <si>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</si>
  <si>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</si>
  <si>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</si>
  <si>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</si>
  <si>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</si>
  <si>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</si>
  <si>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</si>
  <si>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</si>
  <si>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</si>
  <si>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</si>
  <si>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</si>
  <si>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</si>
  <si>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</si>
  <si>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</si>
  <si>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</si>
  <si>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</si>
  <si>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</si>
  <si>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</si>
  <si>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</si>
  <si>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</si>
  <si>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</si>
  <si>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</si>
  <si>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</si>
  <si>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</si>
  <si>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</si>
  <si>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</si>
  <si>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</si>
  <si>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</si>
  <si>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</si>
  <si>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</si>
  <si>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</si>
  <si>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</si>
  <si>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</si>
  <si>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</si>
  <si>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</si>
  <si>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</si>
  <si>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</si>
  <si>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</si>
  <si>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</si>
  <si>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</si>
  <si>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</si>
  <si>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</si>
  <si>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</si>
  <si>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</si>
  <si>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</si>
  <si>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</si>
  <si>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</si>
  <si>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</si>
  <si>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</si>
  <si>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</si>
  <si>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</si>
  <si>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</si>
  <si>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</si>
  <si>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</si>
  <si>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</si>
  <si>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</si>
  <si>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</si>
  <si>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</si>
  <si>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</si>
  <si>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</si>
  <si>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</si>
  <si>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</si>
  <si>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</si>
  <si>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</si>
  <si>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</si>
  <si>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</si>
  <si>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</si>
  <si>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</si>
  <si>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</si>
  <si>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</si>
  <si>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</si>
  <si>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</si>
  <si>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</si>
  <si>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</si>
  <si>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</si>
  <si>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</si>
  <si>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</si>
  <si>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</si>
  <si>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</si>
  <si>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</si>
  <si>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</si>
  <si>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</si>
  <si>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</si>
  <si>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</si>
  <si>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</si>
  <si>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</si>
  <si>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</si>
  <si>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</si>
  <si>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</si>
  <si>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</si>
  <si>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</si>
  <si>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</si>
  <si>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</si>
  <si>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</si>
  <si>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</si>
  <si>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</si>
  <si>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</si>
  <si>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</si>
  <si>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</si>
  <si>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</si>
  <si>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</si>
  <si>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</si>
  <si>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</si>
  <si>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</si>
  <si>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</si>
  <si>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</si>
  <si>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</si>
  <si>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</si>
  <si>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</si>
  <si>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</si>
  <si>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</si>
  <si>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</si>
  <si>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</si>
  <si>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</si>
  <si>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</si>
  <si>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</si>
  <si>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</si>
  <si>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</si>
  <si>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</si>
  <si>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</si>
  <si>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</si>
  <si>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</si>
  <si>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</si>
  <si>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</si>
  <si>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</si>
  <si>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</si>
  <si>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</si>
  <si>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</si>
  <si>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</si>
  <si>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</si>
  <si>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</si>
  <si>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</si>
  <si>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</si>
  <si>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</si>
  <si>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</si>
  <si>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</si>
  <si>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</si>
  <si>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</si>
  <si>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</si>
  <si>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</si>
  <si>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</si>
  <si>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</si>
  <si>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</si>
  <si>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</si>
  <si>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</si>
  <si>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</si>
  <si>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</si>
  <si>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</si>
  <si>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</si>
  <si>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</si>
  <si>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</si>
  <si>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</si>
  <si>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</si>
  <si>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</si>
  <si>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</si>
  <si>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</si>
  <si>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</si>
  <si>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</si>
  <si>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</si>
  <si>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</si>
  <si>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</si>
  <si>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</si>
  <si>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</si>
  <si>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</si>
  <si>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</si>
  <si>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</si>
  <si>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</si>
  <si>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</si>
  <si>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</si>
  <si>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</si>
  <si>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</si>
  <si>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</si>
  <si>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</si>
  <si>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</si>
  <si>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</si>
  <si>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</si>
  <si>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</si>
  <si>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</si>
  <si>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</si>
  <si>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</si>
  <si>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</si>
  <si>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</si>
  <si>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</si>
  <si>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</si>
  <si>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</si>
  <si>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</si>
  <si>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</si>
  <si>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</si>
  <si>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</si>
  <si>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</si>
  <si>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</si>
  <si>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</si>
  <si>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</si>
  <si>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</si>
  <si>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</si>
  <si>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</si>
  <si>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</si>
  <si>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</si>
  <si>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</si>
  <si>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</si>
  <si>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</si>
  <si>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</si>
  <si>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</si>
  <si>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</si>
  <si>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</si>
  <si>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</si>
  <si>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</si>
  <si>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</si>
  <si>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</si>
  <si>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</si>
  <si>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</si>
  <si>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</si>
  <si>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</si>
  <si>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</si>
  <si>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</si>
  <si>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</si>
  <si>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</si>
  <si>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</si>
  <si>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</si>
  <si>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</si>
  <si>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</si>
  <si>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</si>
  <si>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</si>
  <si>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</si>
  <si>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</si>
  <si>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</si>
  <si>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</si>
  <si>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</si>
  <si>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</si>
  <si>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</si>
  <si>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</si>
  <si>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</si>
  <si>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</si>
  <si>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</si>
  <si>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</si>
  <si>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</si>
  <si>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</si>
  <si>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</si>
  <si>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</si>
  <si>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</si>
  <si>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</si>
  <si>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</si>
  <si>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</si>
  <si>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</si>
  <si>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</si>
  <si>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</si>
  <si>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</si>
  <si>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</si>
  <si>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</si>
  <si>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</si>
  <si>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</si>
  <si>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</si>
  <si>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</si>
  <si>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</si>
  <si>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</si>
  <si>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</si>
  <si>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</si>
  <si>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</si>
  <si>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</si>
  <si>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</si>
  <si>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</si>
  <si>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</si>
  <si>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</si>
  <si>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</si>
  <si>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</si>
  <si>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</si>
  <si>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</si>
  <si>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</si>
  <si>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</si>
  <si>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</si>
  <si>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</si>
  <si>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</si>
  <si>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</si>
  <si>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</si>
  <si>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</si>
  <si>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</si>
  <si>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</si>
  <si>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</si>
  <si>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</si>
  <si>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</si>
  <si>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</si>
  <si>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</si>
  <si>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</si>
  <si>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</si>
  <si>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</si>
  <si>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</si>
  <si>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</si>
  <si>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</si>
  <si>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</si>
  <si>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</si>
  <si>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</si>
  <si>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</si>
  <si>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</si>
  <si>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</si>
  <si>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</si>
  <si>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</si>
  <si>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</si>
  <si>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</si>
  <si>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</si>
  <si>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</si>
  <si>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</si>
  <si>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</si>
  <si>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</si>
  <si>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</si>
  <si>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</si>
  <si>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</si>
  <si>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</si>
  <si>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</si>
  <si>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</si>
  <si>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</si>
  <si>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</si>
  <si>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</si>
  <si>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</si>
  <si>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</si>
  <si>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</si>
  <si>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</si>
  <si>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</si>
  <si>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</si>
  <si>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</si>
  <si>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</si>
  <si>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</si>
  <si>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</si>
  <si>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</si>
  <si>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</si>
  <si>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</si>
  <si>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</si>
  <si>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</si>
  <si>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</si>
  <si>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</si>
  <si>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</si>
  <si>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</si>
  <si>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</si>
  <si>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</si>
  <si>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</si>
  <si>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</si>
  <si>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</si>
  <si>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</si>
  <si>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</si>
  <si>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</si>
  <si>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</si>
  <si>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</si>
  <si>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</si>
  <si>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</si>
  <si>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</si>
  <si>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</si>
  <si>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</si>
  <si>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</si>
  <si>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</si>
  <si>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</si>
  <si>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</si>
  <si>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</si>
  <si>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</si>
  <si>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</si>
  <si>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</si>
  <si>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</si>
  <si>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</si>
  <si>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</si>
  <si>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</si>
  <si>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</si>
  <si>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</si>
  <si>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</si>
  <si>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</si>
  <si>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</si>
  <si>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</si>
  <si>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</si>
  <si>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</si>
  <si>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</si>
  <si>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</si>
  <si>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</si>
  <si>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</si>
  <si>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</si>
  <si>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</si>
  <si>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</si>
  <si>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</si>
  <si>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</si>
  <si>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</si>
  <si>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</si>
  <si>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</si>
  <si>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</si>
  <si>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</si>
  <si>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</si>
  <si>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</si>
  <si>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</si>
  <si>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</si>
  <si>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</si>
  <si>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</si>
  <si>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</si>
  <si>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</si>
  <si>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</si>
  <si>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</si>
  <si>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</si>
  <si>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</si>
  <si>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</si>
  <si>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</si>
  <si>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</si>
  <si>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</si>
  <si>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</si>
  <si>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</si>
  <si>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</si>
  <si>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</si>
  <si>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</si>
  <si>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</si>
  <si>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</si>
  <si>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</si>
  <si>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</si>
  <si>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</si>
  <si>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</si>
  <si>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</si>
  <si>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</si>
  <si>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</si>
  <si>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</si>
  <si>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</si>
  <si>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</si>
  <si>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</si>
  <si>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</si>
  <si>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</si>
  <si>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</si>
  <si>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</si>
  <si>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</si>
  <si>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</si>
  <si>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</si>
  <si>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</si>
  <si>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</si>
  <si>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</si>
  <si>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</si>
  <si>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</si>
  <si>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</si>
  <si>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</si>
  <si>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</si>
  <si>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</si>
  <si>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</si>
  <si>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</si>
  <si>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</si>
  <si>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</si>
  <si>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</si>
  <si>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</si>
  <si>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</si>
  <si>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</si>
  <si>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</si>
  <si>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</si>
  <si>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</si>
  <si>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</si>
  <si>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</si>
  <si>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</si>
  <si>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</si>
  <si>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</si>
  <si>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</si>
  <si>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</si>
  <si>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</si>
  <si>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</si>
  <si>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</si>
  <si>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</si>
  <si>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</si>
  <si>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</si>
  <si>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</si>
  <si>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</si>
  <si>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</si>
  <si>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</si>
  <si>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</si>
  <si>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</si>
  <si>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</si>
  <si>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</si>
  <si>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</si>
  <si>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</si>
  <si>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</si>
  <si>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</si>
  <si>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</si>
  <si>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</si>
  <si>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</si>
  <si>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</si>
  <si>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</si>
  <si>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</si>
  <si>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</si>
  <si>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</si>
  <si>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</si>
  <si>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</si>
  <si>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</si>
  <si>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</si>
  <si>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</si>
  <si>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</si>
  <si>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</si>
  <si>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</si>
  <si>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</si>
  <si>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</si>
  <si>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</si>
  <si>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</si>
  <si>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</si>
  <si>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</si>
  <si>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</si>
  <si>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</si>
  <si>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</si>
  <si>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</si>
  <si>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</si>
  <si>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</si>
  <si>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</si>
  <si>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</si>
  <si>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</si>
  <si>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</si>
  <si>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</si>
  <si>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</si>
  <si>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</si>
  <si>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</si>
  <si>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</si>
  <si>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</si>
  <si>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</si>
  <si>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</si>
  <si>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</si>
  <si>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</si>
  <si>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</si>
  <si>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</si>
  <si>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</si>
  <si>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</si>
  <si>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</si>
  <si>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</si>
  <si>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</si>
  <si>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</si>
  <si>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</si>
  <si>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</si>
  <si>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</si>
  <si>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</si>
  <si>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</si>
  <si>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</si>
  <si>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</si>
  <si>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</si>
  <si>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</si>
  <si>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</si>
  <si>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</si>
  <si>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</si>
  <si>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</si>
  <si>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</si>
  <si>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</si>
  <si>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</si>
  <si>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</si>
  <si>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</si>
  <si>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</si>
  <si>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</si>
  <si>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</si>
  <si>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</si>
  <si>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</si>
  <si>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</si>
  <si>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</si>
  <si>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</si>
  <si>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</si>
  <si>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</si>
  <si>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</si>
  <si>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</si>
  <si>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</si>
  <si>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</si>
  <si>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</si>
  <si>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</si>
  <si>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</si>
  <si>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</si>
  <si>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</si>
  <si>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</si>
  <si>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</si>
  <si>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</si>
  <si>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</si>
  <si>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</si>
  <si>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</si>
  <si>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</si>
  <si>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</si>
  <si>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</si>
  <si>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</si>
  <si>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</si>
  <si>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</si>
  <si>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</si>
  <si>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</si>
  <si>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</si>
  <si>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</si>
  <si>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</si>
  <si>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</si>
  <si>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</si>
  <si>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</si>
  <si>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</si>
  <si>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</si>
  <si>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</si>
  <si>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</si>
  <si>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</si>
  <si>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</si>
  <si>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</si>
  <si>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</si>
  <si>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</si>
  <si>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</si>
  <si>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</si>
  <si>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</si>
  <si>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</si>
  <si>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</si>
  <si>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</si>
  <si>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</si>
  <si>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</si>
  <si>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</si>
  <si>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</si>
  <si>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</si>
  <si>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</si>
  <si>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</si>
  <si>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</si>
  <si>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</si>
  <si>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</si>
  <si>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</si>
  <si>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</si>
  <si>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</si>
  <si>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</si>
  <si>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</si>
  <si>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</si>
  <si>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</si>
  <si>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</si>
  <si>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</si>
  <si>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</si>
  <si>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</si>
  <si>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</si>
  <si>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</si>
  <si>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</si>
  <si>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</si>
  <si>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</si>
  <si>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</si>
  <si>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</si>
  <si>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</si>
  <si>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</si>
  <si>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</si>
  <si>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</si>
  <si>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</si>
  <si>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</si>
  <si>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</si>
  <si>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</si>
  <si>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</si>
  <si>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</si>
  <si>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</si>
  <si>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</si>
  <si>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</si>
  <si>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</si>
  <si>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</si>
  <si>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</si>
  <si>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</si>
  <si>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</si>
  <si>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</si>
  <si>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</si>
  <si>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</si>
  <si>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</si>
  <si>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</si>
  <si>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</si>
  <si>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</si>
  <si>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</si>
  <si>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</si>
  <si>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</si>
  <si>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</si>
  <si>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</si>
  <si>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</si>
  <si>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</si>
  <si>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</si>
  <si>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</si>
  <si>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</si>
  <si>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</si>
  <si>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</si>
  <si>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</si>
  <si>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</si>
  <si>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</si>
  <si>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</si>
  <si>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</si>
  <si>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</si>
  <si>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</si>
  <si>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</si>
  <si>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</si>
  <si>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</si>
  <si>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</si>
  <si>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</si>
  <si>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</si>
  <si>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</si>
  <si>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</si>
  <si>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</si>
  <si>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</si>
  <si>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</si>
  <si>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</si>
  <si>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</si>
  <si>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</si>
  <si>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</si>
  <si>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</si>
  <si>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</si>
  <si>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</si>
  <si>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</si>
  <si>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</si>
  <si>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</si>
  <si>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</si>
  <si>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</si>
  <si>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</si>
  <si>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</si>
  <si>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</si>
  <si>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</si>
  <si>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</si>
  <si>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</si>
  <si>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</si>
  <si>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</si>
  <si>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</si>
  <si>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</si>
  <si>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</si>
  <si>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</si>
  <si>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</si>
  <si>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</si>
  <si>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</si>
  <si>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</si>
  <si>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</si>
  <si>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</si>
  <si>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</si>
  <si>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</si>
  <si>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</si>
  <si>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</si>
  <si>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</si>
  <si>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</si>
  <si>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</si>
  <si>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</si>
  <si>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</si>
  <si>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</si>
  <si>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</si>
  <si>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</si>
  <si>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</si>
  <si>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</si>
  <si>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</si>
  <si>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</si>
  <si>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</si>
  <si>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</si>
  <si>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</si>
  <si>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</si>
  <si>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</si>
  <si>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</si>
  <si>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</si>
  <si>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</si>
  <si>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</si>
  <si>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</si>
  <si>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</si>
  <si>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</si>
  <si>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</si>
  <si>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</si>
  <si>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</si>
  <si>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</si>
  <si>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</si>
  <si>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</si>
  <si>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</si>
  <si>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</si>
  <si>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</si>
  <si>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</si>
  <si>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</si>
  <si>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</si>
  <si>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</si>
  <si>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</si>
  <si>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</si>
  <si>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</si>
  <si>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</si>
  <si>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</si>
  <si>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</si>
  <si>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</si>
  <si>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</si>
  <si>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</si>
  <si>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</si>
  <si>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</si>
  <si>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</si>
  <si>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</si>
  <si>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</si>
  <si>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</si>
  <si>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</si>
  <si>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</si>
  <si>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</si>
  <si>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</si>
  <si>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</si>
  <si>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</si>
  <si>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</si>
  <si>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</si>
  <si>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</si>
  <si>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</si>
  <si>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</si>
  <si>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</si>
  <si>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</si>
  <si>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</si>
  <si>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</si>
  <si>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</si>
  <si>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</si>
  <si>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</si>
  <si>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</si>
  <si>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</si>
  <si>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</si>
  <si>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</si>
  <si>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</si>
  <si>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</si>
  <si>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</si>
  <si>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</si>
  <si>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</si>
  <si>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</si>
  <si>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</si>
  <si>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</si>
  <si>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</si>
  <si>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</si>
  <si>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</si>
  <si>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</si>
  <si>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</si>
  <si>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</si>
  <si>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</si>
  <si>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</si>
  <si>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</si>
  <si>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</si>
  <si>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</si>
  <si>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</si>
  <si>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</si>
  <si>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</si>
  <si>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</si>
  <si>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</si>
  <si>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</si>
  <si>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</si>
  <si>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</si>
  <si>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</si>
  <si>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</si>
  <si>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</si>
  <si>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</si>
  <si>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</si>
  <si>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</si>
  <si>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</si>
  <si>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</si>
  <si>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</si>
  <si>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</si>
  <si>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</si>
  <si>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</si>
  <si>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</si>
  <si>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</si>
  <si>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</si>
  <si>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</si>
  <si>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</si>
  <si>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</si>
  <si>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</si>
  <si>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</si>
  <si>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</si>
  <si>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</si>
  <si>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</si>
  <si>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</si>
  <si>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</si>
  <si>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</si>
  <si>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</si>
  <si>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</si>
  <si>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</si>
  <si>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</si>
  <si>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</si>
  <si>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</si>
  <si>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</si>
  <si>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</si>
  <si>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</si>
  <si>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</si>
  <si>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</si>
  <si>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</si>
  <si>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</si>
  <si>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</si>
  <si>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</si>
  <si>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</si>
  <si>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</si>
  <si>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</si>
  <si>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</si>
  <si>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</si>
  <si>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</si>
  <si>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</si>
  <si>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</si>
  <si>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</si>
  <si>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</si>
  <si>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</si>
  <si>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</si>
  <si>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</si>
  <si>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</si>
  <si>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</si>
  <si>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</si>
  <si>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</si>
  <si>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</si>
  <si>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</si>
  <si>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</si>
  <si>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</si>
  <si>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</si>
  <si>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</si>
  <si>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</si>
  <si>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</si>
  <si>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</si>
  <si>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</si>
  <si>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</si>
  <si>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</si>
  <si>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</si>
  <si>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</si>
  <si>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</si>
  <si>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</si>
  <si>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</si>
  <si>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</si>
  <si>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</si>
  <si>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</si>
  <si>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</si>
  <si>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</si>
  <si>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</si>
  <si>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</si>
  <si>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</si>
  <si>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</si>
  <si>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</si>
  <si>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</si>
  <si>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</si>
  <si>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</si>
  <si>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</si>
  <si>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</si>
  <si>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</si>
  <si>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</si>
  <si>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</si>
  <si>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</si>
  <si>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</si>
  <si>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</si>
  <si>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</si>
  <si>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</si>
  <si>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</si>
  <si>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</si>
  <si>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</si>
  <si>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</si>
  <si>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</si>
  <si>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</si>
  <si>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</si>
  <si>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</si>
  <si>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</si>
  <si>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</si>
  <si>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</si>
  <si>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</si>
  <si>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</si>
  <si>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</si>
  <si>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</si>
  <si>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</si>
  <si>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</si>
  <si>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</si>
  <si>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</si>
  <si>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</si>
  <si>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</si>
  <si>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</si>
  <si>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</si>
  <si>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</si>
  <si>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</si>
  <si>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</si>
  <si>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</si>
  <si>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</si>
  <si>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</si>
  <si>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</si>
  <si>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</si>
  <si>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</si>
  <si>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</si>
  <si>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</si>
  <si>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</si>
  <si>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</si>
  <si>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</si>
  <si>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</si>
  <si>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</si>
  <si>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</si>
  <si>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</si>
  <si>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</si>
  <si>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</si>
  <si>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</si>
  <si>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</si>
  <si>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</si>
  <si>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</si>
  <si>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</si>
  <si>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</si>
  <si>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</si>
  <si>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</si>
  <si>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</si>
  <si>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</si>
  <si>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</si>
  <si>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</si>
  <si>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</si>
  <si>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</si>
  <si>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</si>
  <si>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</si>
  <si>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</si>
  <si>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</si>
  <si>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</si>
  <si>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</si>
  <si>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</si>
  <si>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</si>
  <si>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</si>
  <si>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</si>
  <si>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</si>
  <si>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</si>
  <si>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</si>
  <si>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</si>
  <si>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</si>
  <si>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</si>
  <si>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</si>
  <si>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</si>
  <si>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</si>
  <si>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</si>
  <si>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</si>
  <si>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</si>
  <si>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</si>
  <si>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</si>
  <si>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</si>
  <si>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</si>
  <si>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</si>
  <si>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</si>
  <si>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</si>
  <si>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</si>
  <si>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</si>
  <si>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</si>
  <si>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</si>
  <si>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</si>
  <si>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</si>
  <si>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</si>
  <si>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</si>
  <si>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</si>
  <si>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</si>
  <si>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</si>
  <si>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</si>
  <si>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</si>
  <si>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</si>
  <si>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</si>
  <si>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</si>
  <si>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</si>
  <si>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</si>
  <si>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</si>
  <si>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</si>
  <si>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</si>
  <si>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</si>
  <si>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</si>
  <si>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</si>
  <si>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</si>
  <si>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</si>
  <si>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</si>
  <si>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</si>
  <si>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</si>
  <si>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</si>
  <si>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</si>
  <si>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</si>
  <si>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</si>
  <si>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</si>
  <si>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</si>
  <si>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</si>
  <si>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</si>
  <si>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</si>
  <si>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</si>
  <si>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</si>
  <si>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</si>
  <si>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</si>
  <si>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</si>
  <si>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</si>
  <si>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</si>
  <si>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</si>
  <si>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</si>
  <si>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</si>
  <si>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</si>
  <si>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</si>
  <si>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</si>
  <si>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</si>
  <si>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</si>
  <si>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</si>
  <si>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</si>
  <si>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</si>
  <si>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</si>
  <si>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</si>
  <si>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</si>
  <si>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</si>
  <si>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</si>
  <si>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</si>
  <si>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</si>
  <si>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</si>
  <si>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</si>
  <si>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</si>
  <si>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</si>
  <si>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</si>
  <si>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</si>
  <si>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</si>
  <si>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</si>
  <si>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</si>
  <si>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</si>
  <si>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</si>
  <si>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</si>
  <si>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</si>
  <si>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</si>
  <si>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</si>
  <si>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</si>
  <si>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</si>
  <si>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</si>
  <si>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</si>
  <si>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</si>
  <si>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</si>
  <si>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</si>
  <si>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</si>
  <si>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</si>
  <si>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</si>
  <si>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</si>
  <si>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</si>
  <si>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</si>
  <si>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</si>
  <si>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</si>
  <si>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</si>
  <si>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</si>
  <si>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</si>
  <si>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</si>
  <si>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</si>
  <si>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</si>
  <si>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</si>
  <si>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</si>
  <si>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</si>
  <si>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</si>
  <si>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</si>
  <si>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</si>
  <si>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</si>
  <si>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</si>
  <si>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</si>
  <si>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</si>
  <si>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</si>
  <si>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</si>
  <si>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</si>
  <si>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</si>
  <si>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</si>
  <si>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</si>
  <si>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</si>
  <si>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</si>
  <si>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</si>
  <si>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</si>
  <si>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</si>
  <si>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</si>
  <si>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</si>
  <si>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</si>
  <si>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</si>
  <si>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</si>
  <si>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</si>
  <si>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</si>
  <si>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</si>
  <si>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</si>
  <si>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</si>
  <si>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</si>
  <si>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</si>
  <si>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</si>
  <si>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</si>
  <si>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</si>
  <si>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</si>
  <si>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</si>
  <si>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</si>
  <si>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</si>
  <si>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</si>
  <si>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</si>
  <si>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</si>
  <si>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</si>
  <si>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</si>
  <si>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</si>
  <si>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</si>
  <si>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</si>
  <si>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</si>
  <si>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</si>
  <si>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</si>
  <si>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</si>
  <si>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</si>
  <si>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</si>
  <si>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</si>
  <si>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</si>
  <si>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</si>
  <si>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</si>
  <si>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</si>
  <si>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</si>
  <si>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</si>
  <si>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</si>
  <si>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</si>
  <si>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</si>
  <si>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</si>
  <si>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</si>
  <si>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</si>
  <si>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</si>
  <si>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</si>
  <si>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</si>
  <si>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</si>
  <si>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</si>
  <si>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</si>
  <si>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</si>
  <si>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</si>
  <si>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</si>
  <si>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</si>
  <si>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</si>
  <si>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</si>
  <si>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</si>
  <si>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</si>
  <si>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</si>
  <si>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</si>
  <si>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</si>
  <si>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</si>
  <si>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</si>
  <si>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</si>
  <si>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</si>
  <si>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</si>
  <si>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</si>
  <si>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</si>
  <si>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</si>
  <si>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</si>
  <si>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</si>
  <si>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</si>
  <si>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</si>
  <si>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</si>
  <si>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</si>
  <si>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</si>
  <si>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</si>
  <si>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</si>
  <si>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</si>
  <si>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</si>
  <si>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</si>
  <si>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</si>
  <si>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</si>
  <si>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</si>
  <si>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</si>
  <si>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</si>
  <si>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</si>
  <si>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</si>
  <si>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</si>
  <si>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</si>
  <si>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</si>
  <si>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</si>
  <si>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</si>
  <si>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</si>
  <si>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</si>
  <si>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</si>
  <si>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</si>
  <si>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</si>
  <si>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</si>
  <si>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</si>
  <si>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</si>
  <si>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</si>
  <si>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</si>
  <si>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</si>
  <si>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</si>
  <si>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</si>
  <si>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</si>
  <si>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</si>
  <si>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</si>
  <si>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</si>
  <si>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</si>
  <si>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</si>
  <si>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</si>
  <si>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</si>
  <si>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</si>
  <si>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</si>
  <si>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</si>
  <si>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</si>
  <si>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</si>
  <si>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</si>
  <si>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</si>
  <si>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</si>
  <si>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</si>
  <si>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</si>
  <si>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</si>
  <si>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</si>
  <si>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</si>
  <si>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</si>
  <si>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</si>
  <si>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</si>
  <si>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</si>
  <si>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</si>
  <si>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</si>
  <si>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</si>
  <si>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</si>
  <si>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</si>
  <si>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</si>
  <si>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</si>
  <si>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</si>
  <si>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</si>
  <si>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</si>
  <si>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</si>
  <si>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</si>
  <si>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</si>
  <si>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</si>
  <si>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</si>
  <si>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</si>
  <si>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</si>
  <si>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</si>
  <si>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</si>
  <si>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</si>
  <si>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</si>
  <si>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</si>
  <si>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</si>
  <si>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</si>
  <si>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</si>
  <si>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</si>
  <si>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</si>
  <si>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</si>
  <si>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</si>
  <si>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</si>
  <si>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</si>
  <si>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</si>
  <si>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</si>
  <si>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</si>
  <si>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</si>
  <si>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</si>
  <si>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</si>
  <si>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</si>
  <si>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</si>
  <si>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</si>
  <si>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</si>
  <si>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</si>
  <si>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</si>
  <si>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</si>
  <si>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</si>
  <si>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</si>
  <si>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</si>
  <si>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</si>
  <si>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</si>
  <si>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</si>
  <si>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</si>
  <si>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</si>
  <si>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</si>
  <si>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</si>
  <si>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</si>
  <si>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</si>
  <si>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</si>
  <si>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</si>
  <si>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</si>
  <si>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</si>
  <si>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</si>
  <si>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</si>
  <si>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</si>
  <si>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</si>
  <si>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</si>
  <si>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</si>
  <si>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</si>
  <si>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</si>
  <si>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</si>
  <si>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</si>
  <si>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</si>
  <si>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</si>
  <si>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</si>
  <si>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</si>
  <si>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</si>
  <si>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</si>
  <si>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</si>
  <si>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</si>
  <si>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</si>
  <si>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</si>
  <si>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</si>
  <si>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</si>
  <si>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</si>
  <si>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</si>
  <si>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</si>
  <si>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</si>
  <si>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</si>
  <si>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</si>
  <si>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</si>
  <si>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</si>
  <si>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</si>
  <si>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</si>
  <si>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</si>
  <si>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</si>
  <si>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</si>
  <si>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</si>
  <si>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</si>
  <si>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</si>
  <si>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</si>
  <si>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</si>
  <si>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</si>
  <si>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</si>
  <si>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</si>
  <si>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</si>
  <si>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</si>
  <si>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</si>
  <si>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</si>
  <si>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</si>
  <si>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</si>
  <si>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</si>
  <si>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</si>
  <si>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</si>
  <si>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</si>
  <si>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</si>
  <si>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</si>
  <si>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</si>
  <si>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</si>
  <si>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</si>
  <si>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</si>
  <si>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</si>
  <si>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</si>
  <si>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</si>
  <si>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</si>
  <si>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</si>
  <si>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</si>
  <si>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</si>
  <si>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</si>
  <si>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</si>
  <si>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</si>
  <si>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</si>
  <si>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</si>
  <si>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</si>
  <si>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</si>
  <si>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</si>
  <si>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</si>
  <si>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</si>
  <si>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</si>
  <si>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</si>
  <si>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</si>
  <si>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</si>
  <si>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</si>
  <si>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</si>
  <si>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</si>
  <si>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</si>
  <si>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</si>
  <si>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</si>
  <si>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</si>
  <si>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</si>
  <si>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</si>
  <si>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</si>
  <si>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</si>
  <si>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</si>
  <si>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</si>
  <si>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</si>
  <si>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</si>
  <si>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</si>
  <si>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</si>
  <si>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</si>
  <si>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</si>
  <si>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</si>
  <si>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</si>
  <si>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</si>
  <si>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</si>
  <si>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</si>
  <si>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</si>
  <si>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</si>
  <si>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</si>
  <si>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</si>
  <si>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</si>
  <si>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</si>
  <si>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</si>
  <si>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</si>
  <si>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</si>
  <si>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</si>
  <si>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</si>
  <si>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</si>
  <si>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</si>
  <si>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</si>
  <si>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</si>
  <si>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</si>
  <si>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</si>
  <si>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</si>
  <si>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</si>
  <si>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</si>
  <si>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</si>
  <si>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</si>
  <si>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</si>
  <si>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</si>
  <si>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</si>
  <si>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</si>
  <si>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</si>
  <si>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</si>
  <si>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</si>
  <si>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</si>
  <si>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</si>
  <si>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</si>
  <si>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</si>
  <si>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</si>
  <si>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</si>
  <si>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</si>
  <si>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</si>
  <si>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</si>
  <si>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</si>
  <si>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</si>
  <si>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</si>
  <si>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</si>
  <si>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</si>
  <si>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</si>
  <si>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</si>
  <si>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</si>
  <si>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</si>
  <si>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</si>
  <si>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</si>
  <si>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</si>
  <si>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</si>
  <si>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</si>
  <si>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</si>
  <si>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</si>
  <si>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</si>
  <si>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</si>
  <si>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</si>
  <si>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</si>
  <si>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</si>
  <si>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</si>
  <si>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</si>
  <si>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</si>
  <si>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</si>
  <si>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</si>
  <si>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</si>
  <si>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</si>
  <si>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</si>
  <si>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</si>
  <si>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</si>
  <si>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</si>
  <si>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</si>
  <si>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</si>
  <si>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</si>
  <si>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</si>
  <si>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</si>
  <si>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</si>
  <si>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</si>
  <si>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</si>
  <si>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</si>
  <si>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</si>
  <si>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</si>
  <si>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</si>
  <si>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</si>
  <si>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</si>
  <si>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</si>
  <si>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</si>
  <si>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</si>
  <si>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</si>
  <si>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</si>
  <si>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</si>
  <si>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</si>
  <si>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</si>
  <si>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</si>
  <si>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</si>
  <si>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</si>
  <si>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</si>
  <si>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</si>
  <si>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</si>
  <si>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</si>
  <si>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</si>
  <si>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</si>
  <si>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</si>
  <si>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</si>
  <si>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</si>
  <si>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</si>
  <si>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</si>
  <si>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</si>
  <si>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</si>
  <si>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</si>
  <si>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</si>
  <si>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</si>
  <si>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</si>
  <si>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</si>
  <si>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</si>
  <si>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</si>
  <si>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</si>
  <si>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</si>
  <si>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</si>
  <si>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</si>
  <si>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</si>
  <si>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</si>
  <si>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</si>
  <si>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</si>
  <si>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</si>
  <si>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</si>
  <si>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</si>
  <si>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</si>
  <si>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</si>
  <si>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</si>
  <si>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</si>
  <si>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</si>
  <si>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</si>
  <si>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</si>
  <si>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</si>
  <si>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</si>
  <si>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</si>
  <si>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</si>
  <si>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</si>
  <si>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</si>
  <si>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</si>
  <si>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</si>
  <si>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</si>
  <si>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</si>
  <si>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</si>
  <si>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</si>
  <si>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</si>
  <si>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</si>
  <si>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</si>
  <si>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</si>
  <si>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</si>
  <si>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</si>
  <si>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</si>
  <si>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</si>
  <si>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</si>
  <si>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</si>
  <si>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</si>
  <si>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</si>
  <si>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</si>
  <si>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</si>
  <si>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</si>
  <si>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</si>
  <si>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</si>
  <si>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</si>
  <si>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</si>
  <si>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</si>
  <si>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</si>
  <si>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</si>
  <si>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</si>
  <si>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</si>
  <si>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</si>
  <si>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</si>
  <si>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</si>
  <si>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</si>
  <si>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</si>
  <si>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</si>
  <si>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</si>
  <si>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</si>
  <si>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</si>
  <si>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</si>
  <si>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</si>
  <si>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</si>
  <si>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</si>
  <si>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</si>
  <si>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</si>
  <si>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</si>
  <si>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</si>
  <si>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</si>
  <si>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</si>
  <si>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</si>
  <si>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</si>
  <si>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</si>
  <si>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</si>
  <si>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</si>
  <si>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</si>
  <si>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</si>
  <si>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</si>
  <si>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</si>
  <si>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</si>
  <si>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</si>
  <si>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</si>
  <si>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</si>
  <si>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</si>
  <si>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</si>
  <si>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</si>
  <si>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</si>
  <si>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</si>
  <si>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</si>
  <si>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</si>
  <si>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</si>
  <si>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</si>
  <si>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</si>
  <si>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</si>
  <si>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</si>
  <si>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</si>
  <si>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</si>
  <si>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</si>
  <si>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</si>
  <si>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</si>
  <si>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</si>
  <si>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</si>
  <si>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</si>
  <si>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</si>
  <si>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</si>
  <si>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</si>
  <si>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</si>
  <si>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</si>
  <si>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</si>
  <si>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</si>
  <si>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</si>
  <si>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</si>
  <si>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</si>
  <si>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</si>
  <si>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</si>
  <si>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</si>
  <si>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</si>
  <si>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</si>
  <si>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</si>
  <si>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</si>
  <si>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</si>
  <si>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</si>
  <si>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</si>
  <si>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</si>
  <si>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</si>
  <si>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</si>
  <si>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</si>
  <si>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</si>
  <si>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</si>
  <si>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</si>
  <si>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</si>
  <si>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</si>
  <si>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</si>
  <si>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</si>
  <si>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</si>
  <si>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</si>
  <si>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</si>
  <si>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</si>
  <si>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</si>
  <si>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</si>
  <si>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</si>
  <si>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</si>
  <si>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</si>
  <si>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</si>
  <si>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</si>
  <si>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</si>
  <si>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</si>
  <si>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</si>
  <si>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</si>
  <si>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</si>
  <si>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</si>
  <si>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</si>
  <si>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</si>
  <si>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</si>
  <si>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</si>
  <si>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</si>
  <si>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</si>
  <si>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</si>
  <si>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</si>
  <si>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</si>
  <si>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</si>
  <si>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</si>
  <si>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</si>
  <si>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</si>
  <si>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</si>
  <si>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</si>
  <si>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</si>
  <si>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</si>
  <si>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</si>
  <si>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</si>
  <si>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</si>
  <si>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</si>
  <si>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</si>
  <si>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</si>
  <si>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</si>
  <si>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</si>
  <si>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</si>
  <si>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</si>
  <si>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</si>
  <si>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</si>
  <si>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</si>
  <si>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</si>
  <si>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</si>
  <si>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</si>
  <si>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</si>
  <si>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</si>
  <si>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</si>
  <si>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</si>
  <si>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</si>
  <si>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</si>
  <si>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</si>
  <si>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</si>
  <si>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</si>
  <si>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</si>
  <si>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</si>
  <si>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</si>
  <si>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</si>
  <si>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</si>
  <si>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</si>
  <si>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</si>
  <si>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</si>
  <si>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</si>
  <si>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</si>
  <si>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</si>
  <si>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</si>
  <si>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</si>
  <si>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</si>
  <si>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</si>
  <si>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</si>
  <si>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</si>
  <si>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</si>
  <si>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</si>
  <si>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</si>
  <si>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</si>
  <si>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</si>
  <si>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</si>
  <si>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</si>
  <si>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</si>
  <si>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</si>
  <si>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</si>
  <si>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</si>
  <si>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</si>
  <si>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</si>
  <si>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</si>
  <si>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</si>
  <si>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</si>
  <si>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</si>
  <si>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</si>
  <si>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</si>
  <si>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</si>
  <si>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</si>
  <si>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</si>
  <si>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</si>
  <si>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</si>
  <si>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</si>
  <si>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</si>
  <si>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</si>
  <si>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</si>
  <si>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</si>
  <si>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</si>
  <si>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</si>
  <si>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</si>
  <si>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</si>
  <si>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</si>
  <si>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</si>
  <si>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</si>
  <si>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</si>
  <si>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</si>
  <si>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</si>
  <si>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</si>
  <si>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</si>
  <si>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</si>
  <si>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</si>
  <si>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</si>
  <si>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</si>
  <si>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</si>
  <si>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</si>
  <si>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</si>
  <si>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</si>
  <si>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</si>
  <si>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</si>
  <si>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</si>
  <si>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</si>
  <si>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</si>
  <si>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</si>
  <si>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</si>
  <si>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</si>
  <si>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</si>
  <si>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</si>
  <si>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</si>
  <si>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</si>
  <si>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</si>
  <si>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</si>
  <si>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</si>
  <si>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</si>
  <si>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</si>
  <si>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</si>
  <si>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</si>
  <si>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</si>
  <si>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</si>
  <si>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</si>
  <si>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</si>
  <si>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</si>
  <si>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</si>
  <si>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</si>
  <si>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</si>
  <si>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</si>
  <si>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</si>
  <si>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</si>
  <si>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</si>
  <si>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</si>
  <si>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</si>
  <si>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</si>
  <si>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</si>
  <si>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</si>
  <si>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</si>
  <si>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</si>
  <si>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</si>
  <si>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</si>
  <si>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</si>
  <si>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</si>
  <si>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</si>
  <si>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</si>
  <si>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</si>
  <si>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</si>
  <si>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</si>
  <si>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</si>
  <si>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</si>
  <si>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</si>
  <si>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</si>
  <si>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</si>
  <si>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</si>
  <si>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</si>
  <si>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</si>
  <si>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</si>
  <si>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</si>
  <si>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</si>
  <si>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</si>
  <si>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</si>
  <si>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</si>
  <si>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</si>
  <si>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</si>
  <si>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</si>
  <si>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</si>
  <si>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</si>
  <si>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</si>
  <si>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</si>
  <si>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</si>
  <si>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</si>
  <si>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</si>
  <si>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</si>
  <si>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</si>
  <si>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</si>
  <si>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</si>
  <si>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</si>
  <si>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</si>
  <si>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</si>
  <si>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</si>
  <si>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</si>
  <si>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</si>
  <si>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</si>
  <si>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</si>
  <si>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</si>
  <si>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</si>
  <si>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</si>
  <si>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</si>
  <si>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</si>
  <si>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</si>
  <si>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</si>
  <si>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</si>
  <si>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</si>
  <si>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</si>
  <si>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</si>
  <si>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</si>
  <si>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</si>
  <si>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</si>
  <si>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</si>
  <si>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</si>
  <si>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</si>
  <si>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</si>
  <si>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</si>
  <si>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</si>
  <si>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</si>
  <si>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</si>
  <si>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</si>
  <si>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</si>
  <si>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</si>
  <si>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</si>
  <si>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</si>
  <si>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</si>
  <si>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</si>
  <si>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</si>
  <si>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</si>
  <si>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</si>
  <si>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</si>
  <si>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</si>
  <si>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</si>
  <si>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</si>
  <si>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</si>
  <si>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</si>
  <si>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</si>
  <si>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</si>
  <si>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</si>
  <si>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</si>
  <si>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</si>
  <si>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</si>
  <si>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</si>
  <si>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</si>
  <si>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</si>
  <si>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</si>
  <si>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</si>
  <si>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</si>
  <si>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</si>
  <si>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</si>
  <si>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</si>
  <si>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</si>
  <si>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</si>
  <si>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</si>
  <si>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</si>
  <si>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</si>
  <si>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</si>
  <si>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</si>
  <si>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</si>
  <si>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</si>
  <si>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</si>
  <si>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</si>
  <si>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</si>
  <si>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</si>
  <si>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</si>
  <si>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</si>
  <si>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</si>
  <si>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</si>
  <si>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</si>
  <si>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</si>
  <si>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</si>
  <si>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</si>
  <si>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</si>
  <si>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</si>
  <si>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</si>
  <si>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</si>
  <si>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</si>
  <si>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</si>
  <si>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</si>
  <si>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</si>
  <si>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</si>
  <si>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</si>
  <si>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</si>
  <si>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</si>
  <si>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</si>
  <si>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</si>
  <si>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</si>
  <si>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</si>
  <si>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</si>
  <si>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</si>
  <si>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</si>
  <si>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</si>
  <si>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</si>
  <si>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</si>
  <si>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</si>
  <si>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</si>
  <si>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</si>
  <si>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</si>
  <si>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</si>
  <si>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</si>
  <si>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</si>
  <si>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</si>
  <si>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</si>
  <si>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</si>
  <si>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</si>
  <si>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</si>
  <si>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</si>
  <si>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</si>
  <si>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</si>
  <si>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</si>
  <si>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</si>
  <si>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</si>
  <si>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</si>
  <si>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</si>
  <si>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</si>
  <si>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</si>
  <si>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</si>
  <si>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</si>
  <si>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</si>
  <si>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</si>
  <si>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</si>
  <si>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</si>
  <si>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</si>
  <si>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</si>
  <si>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</si>
  <si>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</si>
  <si>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</si>
  <si>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</si>
  <si>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</si>
  <si>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</si>
  <si>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</si>
  <si>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</si>
  <si>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</si>
  <si>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</si>
  <si>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</si>
  <si>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</si>
  <si>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</si>
  <si>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</si>
  <si>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</si>
  <si>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</si>
  <si>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</si>
  <si>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</si>
  <si>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</si>
  <si>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</si>
  <si>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</si>
  <si>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</si>
  <si>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</si>
  <si>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</si>
  <si>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</si>
  <si>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</si>
  <si>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</si>
  <si>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</si>
  <si>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</si>
  <si>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</si>
  <si>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</si>
  <si>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</si>
  <si>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</si>
  <si>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</si>
  <si>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</si>
  <si>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</si>
  <si>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</si>
  <si>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</si>
  <si>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</si>
  <si>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</si>
  <si>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</si>
  <si>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</si>
  <si>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</si>
  <si>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</si>
  <si>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</si>
  <si>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</si>
  <si>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</si>
  <si>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</si>
  <si>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</si>
  <si>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</si>
  <si>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</si>
  <si>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</si>
  <si>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</si>
  <si>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</si>
  <si>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</si>
  <si>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</si>
  <si>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</si>
  <si>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</si>
  <si>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</si>
  <si>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</si>
  <si>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</si>
  <si>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</si>
  <si>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</si>
  <si>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</si>
  <si>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</si>
  <si>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</si>
  <si>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</si>
  <si>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</si>
  <si>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</si>
  <si>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</si>
  <si>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</si>
  <si>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</si>
  <si>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</si>
  <si>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</si>
  <si>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</si>
  <si>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</si>
  <si>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</si>
  <si>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</si>
  <si>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</si>
  <si>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</si>
  <si>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</si>
  <si>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</si>
  <si>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</si>
  <si>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</si>
  <si>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</si>
  <si>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</si>
  <si>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</si>
  <si>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</si>
  <si>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</si>
  <si>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</si>
  <si>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</si>
  <si>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</si>
  <si>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</si>
  <si>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</si>
  <si>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</si>
  <si>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</si>
  <si>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</si>
  <si>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</si>
  <si>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</si>
  <si>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</si>
  <si>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</si>
  <si>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</si>
  <si>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</si>
  <si>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</si>
  <si>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</si>
  <si>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</si>
  <si>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</si>
  <si>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</si>
  <si>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</si>
  <si>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</si>
  <si>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</si>
  <si>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</si>
  <si>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</si>
  <si>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</si>
  <si>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</si>
  <si>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</si>
  <si>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</si>
  <si>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</si>
  <si>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</si>
  <si>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</si>
  <si>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</si>
  <si>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</si>
  <si>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</si>
  <si>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</si>
  <si>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</si>
  <si>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</si>
  <si>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</si>
  <si>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</si>
  <si>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</si>
  <si>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</si>
  <si>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</si>
  <si>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</si>
  <si>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</si>
  <si>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</si>
  <si>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</si>
  <si>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</si>
  <si>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</si>
  <si>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</si>
  <si>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</si>
  <si>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</si>
  <si>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</si>
  <si>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</si>
  <si>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</si>
  <si>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</si>
  <si>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</si>
  <si>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</si>
  <si>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</si>
  <si>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</si>
  <si>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</si>
  <si>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</si>
  <si>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</si>
  <si>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</si>
  <si>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</si>
  <si>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</si>
  <si>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</si>
  <si>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</si>
  <si>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</si>
  <si>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</si>
  <si>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</si>
  <si>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</si>
  <si>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</si>
  <si>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</si>
  <si>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</si>
  <si>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</si>
  <si>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</si>
  <si>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</si>
  <si>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</si>
  <si>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</si>
  <si>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</si>
  <si>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</si>
  <si>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</si>
  <si>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</si>
  <si>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</si>
  <si>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</si>
  <si>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</si>
  <si>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</si>
  <si>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</si>
  <si>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</si>
  <si>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</si>
  <si>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</si>
  <si>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</si>
  <si>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</si>
  <si>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</si>
  <si>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</si>
  <si>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</si>
  <si>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</si>
  <si>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</si>
  <si>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</si>
  <si>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</si>
  <si>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</si>
  <si>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</si>
  <si>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</si>
  <si>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</si>
  <si>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</si>
  <si>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</si>
  <si>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</si>
  <si>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</si>
  <si>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</si>
  <si>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</si>
  <si>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</si>
  <si>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</si>
  <si>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</si>
  <si>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</si>
  <si>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</si>
  <si>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</si>
  <si>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</si>
  <si>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</si>
  <si>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</si>
  <si>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</si>
  <si>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</si>
  <si>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</si>
  <si>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</si>
  <si>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</si>
  <si>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</si>
  <si>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</si>
  <si>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</si>
  <si>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</si>
  <si>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</si>
  <si>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</si>
  <si>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</si>
  <si>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</si>
  <si>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</si>
  <si>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</si>
  <si>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</si>
  <si>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</si>
  <si>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</si>
  <si>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</si>
  <si>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</si>
  <si>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</si>
  <si>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</si>
  <si>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</si>
  <si>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</si>
  <si>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</si>
  <si>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</si>
  <si>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</si>
  <si>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</si>
  <si>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</si>
  <si>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</si>
  <si>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</si>
  <si>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</si>
  <si>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</si>
  <si>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</si>
  <si>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</si>
  <si>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</si>
  <si>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</si>
  <si>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</si>
  <si>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</si>
  <si>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</si>
  <si>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</si>
  <si>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</si>
  <si>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</si>
  <si>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</si>
  <si>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</si>
  <si>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</si>
  <si>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</si>
  <si>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</si>
  <si>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</si>
  <si>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</si>
  <si>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</si>
  <si>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</si>
  <si>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</si>
  <si>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</si>
  <si>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</si>
  <si>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</si>
  <si>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</si>
  <si>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</si>
  <si>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</si>
  <si>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</si>
  <si>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</si>
  <si>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</si>
  <si>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</si>
  <si>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</si>
  <si>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</si>
  <si>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</si>
  <si>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</si>
  <si>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</si>
  <si>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</si>
  <si>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</si>
  <si>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</si>
  <si>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</si>
  <si>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</si>
  <si>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</si>
  <si>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</si>
  <si>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</si>
  <si>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</si>
  <si>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</si>
  <si>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</si>
  <si>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</si>
  <si>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</si>
  <si>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</si>
  <si>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</si>
  <si>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</si>
  <si>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</si>
  <si>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</si>
  <si>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</si>
  <si>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</si>
  <si>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</si>
  <si>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</si>
  <si>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</si>
  <si>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</si>
  <si>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</si>
  <si>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</si>
  <si>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</si>
  <si>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</si>
  <si>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</si>
  <si>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</si>
  <si>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</si>
  <si>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</si>
  <si>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</si>
  <si>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</si>
  <si>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</si>
  <si>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</si>
  <si>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</si>
  <si>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</si>
  <si>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</si>
  <si>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</si>
  <si>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</si>
  <si>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</si>
  <si>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</si>
  <si>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</si>
  <si>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</si>
  <si>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</si>
  <si>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</si>
  <si>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</si>
  <si>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</si>
  <si>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</si>
  <si>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</si>
  <si>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</si>
  <si>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</si>
  <si>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</si>
  <si>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</si>
  <si>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</si>
  <si>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</si>
  <si>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</si>
  <si>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</si>
  <si>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</si>
  <si>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</si>
  <si>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</si>
  <si>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</si>
  <si>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</si>
  <si>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</si>
  <si>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</si>
  <si>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</si>
  <si>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</si>
  <si>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</si>
  <si>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</si>
  <si>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</si>
  <si>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</si>
  <si>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</si>
  <si>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</si>
  <si>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</si>
  <si>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</si>
  <si>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</si>
  <si>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</si>
  <si>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</si>
  <si>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</si>
  <si>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</si>
  <si>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</si>
  <si>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</si>
  <si>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</si>
  <si>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</si>
  <si>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</si>
  <si>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</si>
  <si>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</si>
  <si>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</si>
  <si>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</si>
  <si>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</si>
  <si>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</si>
  <si>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</si>
  <si>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</si>
  <si>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</si>
  <si>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</si>
  <si>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</si>
  <si>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</si>
  <si>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</si>
  <si>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</si>
  <si>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</si>
  <si>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</si>
  <si>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</si>
  <si>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</si>
  <si>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</si>
  <si>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</si>
  <si>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</si>
  <si>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</si>
  <si>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</si>
  <si>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</si>
  <si>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</si>
  <si>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</si>
  <si>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</si>
  <si>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</si>
  <si>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</si>
  <si>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</si>
  <si>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</si>
  <si>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</si>
  <si>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</si>
  <si>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</si>
  <si>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</si>
  <si>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</si>
  <si>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</si>
  <si>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</si>
  <si>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</si>
  <si>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</si>
  <si>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</si>
  <si>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</si>
  <si>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</si>
  <si>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</si>
  <si>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</si>
  <si>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</si>
  <si>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</si>
  <si>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</si>
  <si>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</si>
  <si>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</si>
  <si>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</si>
  <si>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</si>
  <si>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</si>
  <si>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</si>
  <si>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</si>
  <si>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</si>
  <si>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</si>
  <si>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</si>
  <si>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</si>
  <si>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</si>
  <si>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</si>
  <si>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</si>
  <si>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</si>
  <si>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</si>
  <si>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</si>
  <si>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</si>
  <si>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</si>
  <si>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</si>
  <si>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</si>
  <si>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</si>
  <si>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</si>
  <si>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</si>
  <si>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</si>
  <si>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</si>
  <si>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</si>
  <si>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</si>
  <si>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</si>
  <si>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</si>
  <si>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</si>
  <si>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</si>
  <si>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</si>
  <si>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</si>
  <si>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</si>
  <si>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</si>
  <si>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</si>
  <si>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</si>
  <si>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</si>
  <si>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</si>
  <si>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</si>
  <si>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</si>
  <si>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</si>
  <si>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</si>
  <si>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</si>
  <si>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</si>
  <si>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</si>
  <si>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</si>
  <si>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</si>
  <si>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</si>
  <si>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</si>
  <si>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</si>
  <si>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</si>
  <si>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</si>
  <si>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</si>
  <si>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</si>
  <si>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</si>
  <si>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</si>
  <si>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</si>
  <si>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</si>
  <si>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</si>
  <si>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</si>
  <si>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</si>
  <si>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</si>
  <si>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</si>
  <si>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</si>
  <si>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</si>
  <si>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</si>
  <si>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</si>
  <si>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</si>
  <si>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</si>
  <si>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</si>
  <si>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</si>
  <si>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</si>
  <si>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</si>
  <si>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</si>
  <si>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</si>
  <si>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</si>
  <si>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</si>
  <si>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</si>
  <si>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</si>
  <si>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</si>
  <si>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</si>
  <si>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</si>
  <si>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</si>
  <si>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</si>
  <si>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</si>
  <si>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</si>
  <si>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</si>
  <si>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</si>
  <si>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</si>
  <si>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</si>
  <si>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</si>
  <si>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</si>
  <si>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</si>
  <si>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</si>
  <si>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</si>
  <si>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</si>
  <si>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</si>
  <si>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</si>
  <si>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</si>
  <si>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</si>
  <si>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</si>
  <si>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</si>
  <si>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</si>
  <si>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</si>
  <si>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</si>
  <si>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</si>
  <si>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</si>
  <si>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</si>
  <si>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</si>
  <si>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</si>
  <si>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</si>
  <si>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</si>
  <si>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</si>
  <si>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</si>
  <si>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</si>
  <si>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</si>
  <si>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</si>
  <si>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</si>
  <si>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</si>
  <si>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</si>
  <si>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</si>
  <si>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</si>
  <si>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</si>
  <si>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</si>
  <si>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</si>
  <si>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</si>
  <si>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</si>
  <si>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</si>
  <si>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</si>
  <si>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</si>
  <si>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</si>
  <si>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</si>
  <si>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</si>
  <si>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</si>
  <si>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</si>
  <si>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</si>
  <si>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</si>
  <si>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</si>
  <si>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</si>
  <si>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</si>
  <si>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</si>
  <si>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</si>
  <si>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</si>
  <si>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</si>
  <si>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</si>
  <si>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</si>
  <si>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</si>
  <si>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</si>
  <si>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</si>
  <si>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</si>
  <si>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</si>
  <si>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</si>
  <si>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</si>
  <si>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</si>
  <si>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</si>
  <si>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</si>
  <si>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</si>
  <si>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</si>
  <si>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</si>
  <si>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</si>
  <si>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</si>
  <si>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</si>
  <si>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</si>
  <si>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</si>
  <si>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</si>
  <si>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</si>
  <si>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</si>
  <si>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</si>
  <si>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</si>
  <si>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</si>
  <si>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</si>
  <si>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</si>
  <si>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</si>
  <si>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</si>
  <si>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</si>
  <si>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</si>
  <si>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</si>
  <si>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</si>
  <si>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</si>
  <si>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</si>
  <si>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</si>
  <si>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</si>
  <si>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</si>
  <si>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</si>
  <si>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</si>
  <si>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</si>
  <si>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</si>
  <si>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</si>
  <si>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</si>
  <si>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</si>
  <si>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</si>
  <si>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</si>
  <si>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</si>
  <si>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</si>
  <si>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</si>
  <si>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</si>
  <si>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</si>
  <si>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</si>
  <si>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</si>
  <si>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</si>
  <si>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</si>
  <si>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</si>
  <si>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</si>
  <si>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</si>
  <si>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</si>
  <si>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</si>
  <si>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</si>
  <si>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</si>
  <si>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</si>
  <si>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</si>
  <si>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</si>
  <si>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</si>
  <si>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</si>
  <si>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</si>
  <si>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</si>
  <si>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</si>
  <si>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</si>
  <si>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</si>
  <si>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</si>
  <si>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</si>
  <si>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</si>
  <si>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</si>
  <si>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</si>
  <si>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</si>
  <si>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</si>
  <si>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</si>
  <si>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</si>
  <si>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</si>
  <si>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</si>
  <si>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</si>
  <si>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</si>
  <si>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</si>
  <si>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</si>
  <si>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</si>
  <si>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</si>
  <si>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</si>
  <si>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</si>
  <si>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</si>
  <si>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</si>
  <si>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</si>
  <si>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</si>
  <si>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</si>
  <si>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</si>
  <si>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</si>
  <si>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</si>
  <si>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</si>
  <si>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</si>
  <si>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</si>
  <si>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</si>
  <si>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</si>
  <si>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</si>
  <si>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</si>
  <si>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</si>
  <si>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</si>
  <si>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</si>
  <si>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</si>
  <si>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</si>
  <si>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</si>
  <si>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</si>
  <si>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</si>
  <si>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</si>
  <si>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</si>
  <si>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</si>
  <si>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</si>
  <si>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</si>
  <si>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</si>
  <si>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</si>
  <si>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</si>
  <si>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</si>
  <si>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</si>
  <si>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</si>
  <si>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</si>
  <si>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</si>
  <si>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</si>
  <si>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</si>
  <si>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</si>
  <si>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</si>
  <si>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</si>
  <si>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</si>
  <si>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</si>
  <si>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</si>
  <si>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</si>
  <si>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</si>
  <si>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</si>
  <si>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</si>
  <si>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</si>
  <si>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</si>
  <si>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</si>
  <si>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</si>
  <si>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</si>
  <si>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</si>
  <si>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</si>
  <si>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</si>
  <si>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</si>
  <si>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</si>
  <si>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</si>
  <si>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</si>
  <si>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</si>
  <si>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</si>
  <si>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</si>
  <si>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</si>
  <si>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</si>
  <si>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</si>
  <si>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</si>
  <si>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</si>
  <si>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</si>
  <si>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</si>
  <si>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</si>
  <si>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</si>
  <si>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</si>
  <si>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</si>
  <si>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</si>
  <si>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</si>
  <si>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</si>
  <si>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</si>
  <si>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</si>
  <si>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</si>
  <si>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</si>
  <si>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</si>
  <si>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</si>
  <si>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</si>
  <si>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</si>
  <si>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</si>
  <si>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</si>
  <si>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</si>
  <si>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</si>
  <si>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</si>
  <si>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</si>
  <si>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</si>
  <si>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</si>
  <si>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</si>
  <si>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</si>
  <si>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</si>
  <si>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</si>
  <si>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</si>
  <si>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</si>
  <si>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</si>
  <si>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</si>
  <si>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</si>
  <si>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</si>
  <si>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</si>
  <si>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</si>
  <si>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</si>
  <si>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</si>
  <si>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</si>
  <si>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</si>
  <si>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</si>
  <si>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</si>
  <si>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</si>
  <si>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</si>
  <si>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</si>
  <si>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</si>
  <si>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</si>
  <si>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</si>
  <si>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</si>
  <si>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</si>
  <si>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</si>
  <si>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</si>
  <si>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</si>
  <si>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</si>
  <si>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</si>
  <si>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</si>
  <si>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</si>
  <si>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</si>
  <si>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</si>
  <si>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</si>
  <si>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</si>
  <si>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</si>
  <si>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</si>
  <si>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</si>
  <si>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</si>
  <si>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</si>
  <si>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</si>
  <si>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</si>
  <si>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</si>
  <si>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</si>
  <si>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</si>
  <si>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</si>
  <si>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</si>
  <si>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</si>
  <si>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</si>
  <si>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</si>
  <si>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</si>
  <si>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</si>
  <si>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</si>
  <si>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</si>
  <si>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</si>
  <si>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</si>
  <si>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</si>
  <si>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</si>
  <si>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</si>
  <si>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</si>
  <si>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</si>
  <si>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</si>
  <si>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</si>
  <si>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</si>
  <si>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</si>
  <si>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</si>
  <si>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</si>
  <si>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</si>
  <si>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</si>
  <si>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</si>
  <si>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</si>
  <si>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</si>
  <si>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</si>
  <si>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</si>
  <si>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</si>
  <si>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</si>
  <si>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</si>
  <si>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</si>
  <si>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</si>
  <si>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</si>
  <si>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</si>
  <si>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</si>
  <si>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</si>
  <si>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</si>
  <si>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</si>
  <si>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</si>
  <si>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</si>
  <si>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</si>
  <si>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</si>
  <si>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</si>
  <si>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</si>
  <si>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</si>
  <si>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</si>
  <si>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</si>
  <si>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</si>
  <si>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</si>
  <si>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</si>
  <si>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</si>
  <si>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</si>
  <si>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</si>
  <si>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</si>
  <si>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</si>
  <si>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</si>
  <si>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</si>
  <si>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</si>
  <si>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</si>
  <si>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</si>
  <si>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</si>
  <si>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</si>
  <si>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</si>
  <si>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</si>
  <si>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</si>
  <si>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</si>
  <si>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</si>
  <si>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</si>
  <si>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</si>
  <si>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</si>
  <si>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</si>
  <si>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</si>
  <si>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</si>
  <si>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</si>
  <si>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</si>
  <si>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</si>
  <si>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</si>
  <si>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</si>
  <si>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</si>
  <si>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</si>
  <si>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</si>
  <si>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</si>
  <si>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</si>
  <si>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</si>
  <si>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</si>
  <si>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</si>
  <si>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</si>
  <si>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</si>
  <si>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</si>
  <si>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</si>
  <si>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</si>
  <si>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</si>
  <si>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</si>
  <si>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</si>
  <si>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</si>
  <si>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</si>
  <si>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</si>
  <si>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</si>
  <si>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</si>
  <si>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</si>
  <si>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</si>
  <si>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</si>
  <si>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</si>
  <si>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</si>
  <si>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</si>
  <si>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</si>
  <si>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</si>
  <si>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</si>
  <si>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</si>
  <si>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</si>
  <si>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</si>
  <si>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</si>
  <si>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</si>
  <si>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</si>
  <si>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</si>
  <si>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</si>
  <si>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</si>
  <si>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</si>
  <si>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</si>
  <si>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</si>
  <si>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</si>
  <si>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</si>
  <si>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</si>
  <si>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</si>
  <si>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</si>
  <si>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</si>
  <si>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</si>
  <si>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</si>
  <si>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</si>
  <si>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</si>
  <si>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</si>
  <si>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</si>
  <si>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</si>
  <si>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</si>
  <si>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</si>
  <si>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</si>
  <si>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</si>
  <si>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</si>
  <si>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</si>
  <si>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</si>
  <si>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</si>
  <si>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</si>
  <si>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</si>
  <si>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</si>
  <si>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</si>
  <si>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</si>
  <si>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</si>
  <si>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</si>
  <si>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</si>
  <si>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</si>
  <si>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</si>
  <si>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</si>
  <si>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</si>
  <si>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</si>
  <si>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</si>
  <si>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</si>
  <si>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</si>
  <si>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</si>
  <si>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</si>
  <si>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</si>
  <si>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</si>
  <si>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</si>
  <si>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</si>
  <si>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</si>
  <si>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</si>
  <si>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</si>
  <si>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</si>
  <si>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</si>
  <si>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</si>
  <si>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</si>
  <si>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</si>
  <si>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</si>
  <si>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</si>
  <si>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</si>
  <si>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</si>
  <si>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</si>
  <si>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</si>
  <si>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</si>
  <si>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</si>
  <si>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</si>
  <si>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</si>
  <si>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</si>
  <si>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</si>
  <si>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</si>
  <si>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</si>
  <si>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</si>
  <si>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</si>
  <si>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</si>
  <si>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</si>
  <si>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</si>
  <si>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</si>
  <si>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</si>
  <si>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</si>
  <si>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</si>
  <si>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</si>
  <si>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</si>
  <si>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</si>
  <si>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</si>
  <si>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</si>
  <si>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</si>
  <si>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</si>
  <si>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</si>
  <si>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</si>
  <si>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</si>
  <si>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</si>
  <si>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</si>
  <si>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</si>
  <si>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</si>
  <si>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</si>
  <si>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</si>
  <si>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</si>
  <si>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</si>
  <si>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</si>
  <si>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</si>
  <si>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</si>
  <si>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</si>
  <si>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</si>
  <si>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</si>
  <si>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</si>
  <si>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</si>
  <si>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</si>
  <si>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</si>
  <si>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</si>
  <si>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</si>
  <si>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</si>
  <si>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</si>
  <si>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</si>
  <si>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</si>
  <si>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</si>
  <si>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</si>
  <si>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</si>
  <si>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</si>
  <si>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</si>
  <si>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</si>
  <si>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</si>
  <si>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</si>
  <si>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</si>
  <si>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</si>
  <si>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</si>
  <si>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</si>
  <si>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</si>
  <si>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</si>
  <si>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</si>
  <si>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</si>
  <si>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</si>
  <si>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</si>
  <si>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</si>
  <si>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</si>
  <si>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</si>
  <si>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</si>
  <si>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</si>
  <si>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</si>
  <si>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</si>
  <si>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</si>
  <si>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</si>
  <si>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</si>
  <si>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</si>
  <si>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</si>
  <si>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</si>
  <si>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</si>
  <si>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</si>
  <si>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</si>
  <si>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</si>
  <si>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</si>
  <si>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</si>
  <si>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</si>
  <si>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</si>
  <si>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</si>
  <si>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</si>
  <si>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</si>
  <si>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</si>
  <si>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</si>
  <si>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</si>
  <si>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</si>
  <si>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</si>
  <si>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</si>
  <si>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</si>
  <si>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</si>
  <si>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</si>
  <si>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</si>
  <si>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</si>
  <si>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</si>
  <si>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</si>
  <si>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</si>
  <si>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</si>
  <si>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</si>
  <si>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</si>
  <si>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</si>
  <si>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</si>
  <si>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</si>
  <si>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</si>
  <si>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</si>
  <si>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</si>
  <si>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</si>
  <si>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</si>
  <si>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</si>
  <si>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</si>
  <si>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</si>
  <si>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</si>
  <si>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</si>
  <si>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</si>
  <si>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</si>
  <si>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</si>
  <si>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</si>
  <si>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</si>
  <si>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</si>
  <si>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</si>
  <si>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</si>
  <si>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</si>
  <si>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</si>
  <si>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</si>
  <si>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</si>
  <si>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</si>
  <si>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</si>
  <si>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</si>
  <si>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</si>
  <si>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</si>
  <si>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</si>
  <si>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</si>
  <si>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</si>
  <si>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</si>
  <si>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</si>
  <si>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</si>
  <si>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</si>
  <si>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</si>
  <si>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</si>
  <si>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</si>
  <si>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</si>
  <si>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</si>
  <si>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</si>
  <si>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</si>
  <si>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</si>
  <si>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</si>
  <si>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</si>
  <si>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</si>
  <si>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</si>
  <si>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</si>
  <si>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</si>
  <si>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</si>
  <si>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</si>
  <si>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</si>
  <si>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</si>
  <si>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</si>
  <si>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</si>
  <si>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</si>
  <si>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</si>
  <si>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</si>
  <si>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</si>
  <si>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</si>
  <si>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</si>
  <si>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</si>
  <si>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</si>
  <si>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</si>
  <si>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</si>
  <si>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</si>
  <si>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</si>
  <si>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</si>
  <si>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</si>
  <si>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</si>
  <si>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</si>
  <si>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</si>
  <si>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</si>
  <si>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</si>
  <si>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</si>
  <si>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</si>
  <si>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</si>
  <si>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</si>
  <si>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</si>
  <si>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</si>
  <si>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</si>
  <si>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</si>
  <si>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</si>
  <si>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</si>
  <si>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</si>
  <si>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</si>
  <si>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</si>
  <si>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</si>
  <si>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</si>
  <si>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</si>
  <si>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</si>
  <si>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</si>
  <si>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</si>
  <si>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</si>
  <si>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</si>
  <si>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</si>
  <si>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</si>
  <si>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</si>
  <si>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</si>
  <si>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</si>
  <si>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</si>
  <si>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</si>
  <si>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</si>
  <si>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</si>
  <si>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</si>
  <si>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</si>
  <si>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</si>
  <si>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</si>
  <si>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</si>
  <si>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</si>
  <si>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</si>
  <si>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</si>
  <si>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</si>
  <si>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</si>
  <si>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</si>
  <si>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</si>
  <si>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</si>
  <si>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</si>
  <si>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</si>
  <si>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</si>
  <si>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</si>
  <si>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</si>
  <si>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</si>
  <si>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</si>
  <si>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</si>
  <si>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</si>
  <si>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</si>
  <si>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</si>
  <si>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</si>
  <si>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</si>
  <si>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</si>
  <si>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</si>
  <si>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</si>
  <si>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</si>
  <si>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</si>
  <si>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</si>
  <si>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</si>
  <si>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</si>
  <si>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</si>
  <si>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</si>
  <si>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</si>
  <si>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</si>
  <si>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</si>
  <si>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</si>
  <si>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</si>
  <si>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</si>
  <si>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</si>
  <si>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</si>
  <si>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</si>
  <si>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</si>
  <si>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</si>
  <si>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</si>
  <si>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</si>
  <si>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</si>
  <si>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</si>
  <si>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</si>
  <si>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</si>
  <si>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</si>
  <si>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</si>
  <si>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</si>
  <si>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</si>
  <si>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</si>
  <si>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</si>
  <si>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</si>
  <si>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</si>
  <si>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</si>
  <si>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</si>
  <si>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</si>
  <si>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</si>
  <si>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</si>
  <si>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</si>
  <si>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</si>
  <si>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</si>
  <si>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</si>
  <si>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</si>
  <si>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</si>
  <si>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</si>
  <si>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</si>
  <si>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</si>
  <si>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</si>
  <si>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</si>
  <si>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</si>
  <si>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</si>
  <si>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</si>
  <si>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</si>
  <si>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</si>
  <si>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</si>
  <si>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</si>
  <si>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</si>
  <si>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</si>
  <si>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</si>
  <si>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</si>
  <si>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</si>
  <si>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</si>
  <si>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</si>
  <si>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</si>
  <si>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</si>
  <si>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</si>
  <si>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</si>
  <si>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</si>
  <si>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</si>
  <si>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</si>
  <si>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</si>
  <si>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</si>
  <si>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</si>
  <si>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</si>
  <si>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</si>
  <si>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</si>
  <si>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</si>
  <si>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</si>
  <si>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</si>
  <si>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</si>
  <si>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</si>
  <si>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</si>
  <si>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</si>
  <si>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</si>
  <si>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</si>
  <si>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</si>
  <si>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</si>
  <si>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</si>
  <si>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</si>
  <si>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</si>
  <si>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</si>
  <si>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</si>
  <si>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</si>
  <si>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</si>
  <si>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</si>
  <si>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</si>
  <si>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</si>
  <si>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</si>
  <si>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</si>
  <si>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</si>
  <si>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</si>
  <si>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</si>
  <si>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</si>
  <si>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</si>
  <si>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</si>
  <si>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</si>
  <si>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</si>
  <si>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</si>
  <si>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</si>
  <si>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</si>
  <si>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</si>
  <si>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</si>
  <si>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</si>
  <si>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</si>
  <si>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</si>
  <si>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</si>
  <si>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</si>
  <si>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</si>
  <si>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</si>
  <si>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</si>
  <si>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</si>
  <si>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</si>
  <si>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</si>
  <si>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</si>
  <si>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</si>
  <si>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</si>
  <si>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</si>
  <si>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</si>
  <si>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</si>
  <si>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</si>
  <si>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</si>
  <si>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</si>
  <si>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</si>
  <si>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</si>
  <si>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</si>
  <si>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</si>
  <si>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</si>
  <si>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</si>
  <si>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</si>
  <si>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</si>
  <si>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</si>
  <si>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</si>
  <si>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</si>
  <si>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</si>
  <si>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</si>
  <si>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</si>
  <si>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</si>
  <si>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</si>
  <si>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</si>
  <si>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</si>
  <si>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</si>
  <si>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</si>
  <si>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</si>
  <si>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</si>
  <si>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</si>
  <si>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</si>
  <si>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</si>
  <si>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</si>
  <si>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</si>
  <si>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</si>
  <si>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</si>
  <si>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</si>
  <si>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</si>
  <si>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</si>
  <si>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</si>
  <si>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</si>
  <si>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</si>
  <si>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</si>
  <si>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</si>
  <si>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</si>
  <si>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</si>
  <si>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</si>
  <si>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</si>
  <si>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</si>
  <si>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</si>
  <si>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</si>
  <si>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</si>
  <si>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</si>
  <si>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</si>
  <si>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</si>
  <si>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</si>
  <si>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</si>
  <si>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</si>
  <si>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</si>
  <si>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</si>
  <si>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</si>
  <si>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</si>
  <si>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</si>
  <si>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</si>
  <si>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</si>
  <si>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</si>
  <si>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</si>
  <si>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</si>
  <si>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</si>
  <si>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</si>
  <si>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</si>
  <si>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</si>
  <si>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</si>
  <si>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</si>
  <si>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</si>
  <si>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</si>
  <si>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</si>
  <si>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</si>
  <si>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</si>
  <si>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</si>
  <si>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</si>
  <si>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</si>
  <si>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</si>
  <si>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</si>
  <si>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</si>
  <si>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</si>
  <si>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</si>
  <si>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</si>
  <si>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</si>
  <si>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</si>
  <si>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</si>
  <si>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</si>
  <si>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</si>
  <si>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</si>
  <si>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</si>
  <si>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</si>
  <si>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</si>
  <si>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</si>
  <si>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</si>
  <si>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</si>
  <si>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</si>
  <si>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</si>
  <si>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</si>
  <si>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</si>
  <si>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</si>
  <si>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</si>
  <si>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</si>
  <si>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</si>
  <si>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</si>
  <si>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</si>
  <si>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</si>
  <si>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</si>
  <si>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</si>
  <si>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</si>
  <si>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</si>
  <si>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</si>
  <si>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</si>
  <si>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</si>
  <si>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</si>
  <si>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</si>
  <si>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</si>
  <si>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</si>
  <si>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</si>
  <si>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</si>
  <si>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</si>
  <si>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</si>
  <si>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</si>
  <si>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</si>
  <si>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</si>
  <si>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</si>
  <si>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</si>
  <si>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</si>
  <si>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</si>
  <si>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</si>
  <si>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</si>
  <si>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</si>
  <si>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</si>
  <si>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</si>
  <si>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</si>
  <si>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</si>
  <si>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</si>
  <si>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</si>
  <si>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</si>
  <si>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</si>
  <si>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</si>
  <si>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</si>
  <si>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</si>
  <si>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</si>
  <si>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</si>
  <si>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</si>
  <si>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</si>
  <si>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</si>
  <si>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</si>
  <si>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</si>
  <si>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</si>
  <si>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</si>
  <si>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</si>
  <si>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</si>
  <si>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</si>
  <si>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</si>
  <si>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</si>
  <si>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</si>
  <si>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</si>
  <si>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</si>
  <si>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</si>
  <si>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</si>
  <si>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</si>
  <si>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</si>
  <si>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</si>
  <si>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</si>
  <si>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</si>
  <si>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</si>
  <si>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</si>
  <si>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</si>
  <si>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</si>
  <si>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</si>
  <si>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</si>
  <si>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</si>
  <si>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</si>
  <si>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</si>
  <si>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</si>
  <si>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</si>
  <si>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</si>
  <si>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</si>
  <si>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</si>
  <si>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</si>
  <si>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</si>
  <si>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</si>
  <si>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</si>
  <si>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</si>
  <si>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</si>
  <si>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</si>
  <si>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</si>
  <si>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</si>
  <si>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</si>
  <si>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</si>
  <si>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</si>
  <si>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</si>
  <si>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</si>
  <si>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</si>
  <si>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</si>
  <si>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</si>
  <si>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</si>
  <si>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</si>
  <si>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</si>
  <si>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</si>
  <si>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</si>
  <si>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</si>
  <si>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</si>
  <si>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</si>
  <si>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</si>
  <si>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</si>
  <si>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</si>
  <si>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</si>
  <si>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</si>
  <si>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</si>
  <si>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</si>
  <si>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</si>
  <si>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</si>
  <si>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</si>
  <si>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</si>
  <si>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</si>
  <si>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</si>
  <si>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</si>
  <si>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</si>
  <si>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</si>
  <si>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</si>
  <si>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</si>
  <si>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</si>
  <si>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</si>
  <si>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</si>
  <si>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</si>
  <si>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</si>
  <si>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</si>
  <si>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</si>
  <si>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</si>
  <si>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</si>
  <si>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</si>
  <si>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</si>
  <si>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</si>
  <si>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</si>
  <si>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</si>
  <si>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</si>
  <si>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</si>
  <si>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</si>
  <si>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</si>
  <si>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</si>
  <si>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</si>
  <si>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</si>
  <si>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</si>
  <si>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</si>
  <si>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</si>
  <si>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</si>
  <si>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</si>
  <si>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</si>
  <si>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</si>
  <si>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</si>
  <si>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</si>
  <si>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</si>
  <si>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</si>
  <si>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</si>
  <si>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</si>
  <si>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</si>
  <si>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</si>
  <si>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</si>
  <si>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</si>
  <si>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</si>
  <si>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</si>
  <si>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</si>
  <si>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</si>
  <si>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</si>
  <si>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</si>
  <si>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</si>
  <si>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</si>
  <si>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</si>
  <si>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</si>
  <si>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</si>
  <si>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</si>
  <si>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</si>
  <si>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</si>
  <si>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</si>
  <si>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</si>
  <si>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</si>
  <si>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</si>
  <si>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</si>
  <si>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</si>
  <si>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</si>
  <si>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</si>
  <si>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</si>
  <si>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</si>
  <si>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</si>
  <si>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</si>
  <si>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</si>
  <si>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</si>
  <si>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</si>
  <si>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</si>
  <si>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</si>
  <si>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</si>
  <si>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</si>
  <si>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</si>
  <si>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</si>
  <si>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</si>
  <si>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</si>
  <si>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</si>
  <si>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</si>
  <si>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</si>
  <si>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</si>
  <si>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</si>
  <si>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</si>
  <si>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</si>
  <si>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</si>
  <si>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</si>
  <si>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</si>
  <si>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</si>
  <si>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</si>
  <si>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</si>
  <si>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</si>
  <si>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</si>
  <si>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</si>
  <si>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</si>
  <si>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</si>
  <si>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</si>
  <si>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</si>
  <si>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</si>
  <si>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</si>
  <si>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</si>
  <si>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</si>
  <si>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</si>
  <si>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</si>
  <si>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</si>
  <si>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</si>
  <si>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</si>
  <si>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</si>
  <si>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</si>
  <si>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</si>
  <si>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</si>
  <si>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</si>
  <si>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</si>
  <si>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</si>
  <si>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</si>
  <si>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</si>
  <si>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</si>
  <si>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</si>
  <si>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</si>
  <si>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</si>
  <si>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</si>
  <si>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</si>
  <si>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</si>
  <si>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</si>
  <si>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</si>
  <si>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</si>
  <si>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</si>
  <si>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</si>
  <si>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</si>
  <si>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</si>
  <si>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</si>
  <si>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</si>
  <si>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</si>
  <si>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</si>
  <si>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</si>
  <si>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</si>
  <si>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</si>
  <si>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</si>
  <si>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</si>
  <si>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</si>
  <si>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</si>
  <si>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</si>
  <si>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</si>
  <si>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</si>
  <si>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</si>
  <si>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</si>
  <si>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</si>
  <si>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</si>
  <si>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</si>
  <si>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</si>
  <si>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</si>
  <si>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</si>
  <si>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</si>
  <si>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</si>
  <si>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</si>
  <si>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</si>
  <si>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</si>
  <si>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</si>
  <si>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</si>
  <si>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</si>
  <si>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</si>
  <si>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</si>
  <si>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</si>
  <si>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</si>
  <si>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</si>
  <si>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</si>
  <si>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</si>
  <si>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</si>
  <si>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</si>
  <si>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</si>
  <si>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</si>
  <si>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</si>
  <si>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</si>
  <si>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</si>
  <si>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</si>
  <si>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</si>
  <si>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</si>
  <si>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</si>
  <si>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</si>
  <si>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</si>
  <si>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</si>
  <si>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</si>
  <si>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</si>
  <si>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</si>
  <si>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</si>
  <si>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</si>
  <si>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</si>
  <si>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</si>
  <si>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</si>
  <si>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</si>
  <si>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</si>
  <si>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</si>
  <si>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</si>
  <si>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</si>
  <si>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</si>
  <si>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</si>
  <si>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</si>
  <si>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</si>
  <si>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</si>
  <si>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</si>
  <si>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</si>
  <si>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</si>
  <si>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</si>
  <si>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</si>
  <si>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</si>
  <si>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</si>
  <si>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</si>
  <si>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</si>
  <si>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</si>
  <si>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</si>
  <si>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</si>
  <si>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</si>
  <si>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</si>
  <si>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</si>
  <si>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</si>
  <si>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</si>
  <si>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</si>
  <si>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</si>
  <si>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</si>
  <si>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</si>
  <si>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</si>
  <si>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</si>
  <si>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</si>
  <si>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</si>
  <si>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</si>
  <si>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</si>
  <si>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</si>
  <si>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</si>
  <si>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</si>
  <si>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</si>
  <si>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</si>
  <si>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</si>
  <si>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</si>
  <si>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</si>
  <si>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</si>
  <si>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</si>
  <si>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</si>
  <si>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</si>
  <si>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</si>
  <si>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</si>
  <si>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</si>
  <si>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</si>
  <si>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</si>
  <si>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</si>
  <si>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</si>
  <si>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</si>
  <si>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</si>
  <si>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</si>
  <si>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</si>
  <si>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</si>
  <si>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</si>
  <si>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</si>
  <si>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</si>
  <si>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</si>
  <si>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</si>
  <si>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</si>
  <si>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</si>
  <si>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</si>
  <si>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</si>
  <si>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</si>
  <si>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</si>
  <si>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</si>
  <si>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</si>
  <si>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</si>
  <si>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</si>
  <si>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</si>
  <si>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</si>
  <si>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</si>
  <si>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</si>
  <si>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</si>
  <si>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</si>
  <si>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</si>
  <si>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</si>
  <si>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</si>
  <si>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</si>
  <si>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</si>
  <si>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</si>
  <si>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</si>
  <si>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</si>
  <si>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</si>
  <si>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</si>
  <si>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</si>
  <si>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</si>
  <si>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</si>
  <si>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</si>
  <si>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</si>
  <si>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</si>
  <si>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</si>
  <si>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</si>
  <si>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</si>
  <si>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</si>
  <si>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</si>
  <si>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</si>
  <si>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</si>
  <si>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</si>
  <si>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</si>
  <si>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</si>
  <si>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</si>
  <si>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</si>
  <si>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</si>
  <si>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</si>
  <si>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</si>
  <si>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</si>
  <si>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</si>
  <si>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</si>
  <si>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</si>
  <si>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</si>
  <si>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</si>
  <si>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</si>
  <si>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</si>
  <si>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</si>
  <si>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</si>
  <si>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</si>
  <si>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</si>
  <si>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</si>
  <si>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</si>
  <si>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</si>
  <si>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</si>
  <si>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</si>
  <si>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</si>
  <si>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</si>
  <si>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</si>
  <si>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</si>
  <si>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</si>
  <si>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</si>
  <si>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</si>
  <si>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</si>
  <si>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</si>
  <si>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</si>
  <si>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</si>
  <si>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</si>
  <si>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</si>
  <si>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</si>
  <si>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</si>
  <si>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</si>
  <si>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</si>
  <si>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</si>
  <si>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</si>
  <si>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</si>
  <si>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</si>
  <si>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</si>
  <si>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</si>
  <si>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</si>
  <si>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</si>
  <si>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</si>
  <si>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</si>
  <si>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</si>
  <si>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</si>
  <si>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</si>
  <si>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</si>
  <si>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</si>
  <si>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</si>
  <si>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</si>
  <si>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</si>
  <si>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</si>
  <si>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</si>
  <si>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</si>
  <si>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</si>
  <si>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</si>
  <si>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</si>
  <si>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</si>
  <si>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</si>
  <si>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</si>
  <si>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</si>
  <si>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</si>
  <si>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</si>
  <si>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</si>
  <si>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</si>
  <si>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</si>
  <si>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</si>
  <si>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</si>
  <si>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</si>
  <si>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</si>
  <si>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</si>
  <si>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</si>
  <si>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</si>
  <si>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</si>
  <si>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</si>
  <si>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</si>
  <si>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</si>
  <si>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</si>
  <si>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</si>
  <si>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</si>
  <si>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</si>
  <si>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</si>
  <si>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</si>
  <si>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</si>
  <si>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</si>
  <si>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</si>
  <si>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</si>
  <si>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</si>
  <si>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</si>
  <si>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</si>
  <si>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</si>
  <si>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</si>
  <si>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</si>
  <si>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</si>
  <si>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</si>
  <si>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</si>
  <si>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</si>
  <si>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</si>
  <si>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</si>
  <si>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</si>
  <si>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</si>
  <si>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</si>
  <si>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</si>
  <si>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</si>
  <si>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</si>
  <si>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</si>
  <si>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</si>
  <si>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</si>
  <si>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</si>
  <si>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</si>
  <si>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</si>
  <si>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</si>
  <si>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</si>
  <si>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</si>
  <si>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</si>
  <si>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</si>
  <si>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</si>
  <si>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</si>
  <si>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</si>
  <si>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</si>
  <si>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</si>
  <si>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</si>
  <si>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</si>
  <si>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</si>
  <si>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</si>
  <si>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</si>
  <si>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</si>
  <si>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</si>
  <si>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</si>
  <si>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</si>
  <si>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</si>
  <si>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</si>
  <si>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</si>
  <si>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</si>
  <si>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</si>
  <si>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</si>
  <si>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</si>
  <si>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</si>
  <si>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</si>
  <si>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</si>
  <si>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</si>
  <si>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</si>
  <si>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</si>
  <si>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</si>
  <si>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</si>
  <si>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</si>
  <si>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</si>
  <si>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</si>
  <si>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</si>
  <si>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</si>
  <si>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</si>
  <si>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</si>
  <si>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</si>
  <si>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</si>
  <si>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</si>
  <si>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</si>
  <si>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</si>
  <si>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</si>
  <si>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</si>
  <si>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</si>
  <si>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</si>
  <si>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</si>
  <si>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</si>
  <si>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</si>
  <si>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</si>
  <si>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</si>
  <si>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</si>
  <si>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</si>
  <si>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</si>
  <si>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</si>
  <si>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</si>
  <si>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</si>
  <si>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</si>
  <si>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</si>
  <si>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</si>
  <si>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</si>
  <si>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</si>
  <si>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</si>
  <si>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</si>
  <si>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</si>
  <si>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</si>
  <si>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</si>
  <si>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</si>
  <si>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</si>
  <si>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</si>
  <si>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</si>
  <si>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</si>
  <si>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</si>
  <si>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</si>
  <si>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</si>
  <si>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</si>
  <si>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</si>
  <si>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</si>
  <si>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</si>
  <si>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</si>
  <si>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</si>
  <si>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</si>
  <si>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</si>
  <si>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</si>
  <si>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</si>
  <si>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</si>
  <si>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</si>
  <si>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</si>
  <si>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</si>
  <si>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</si>
  <si>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</si>
  <si>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</si>
  <si>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</si>
  <si>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</si>
  <si>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</si>
  <si>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</si>
  <si>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</si>
  <si>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</si>
  <si>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</si>
  <si>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</si>
  <si>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</si>
  <si>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</si>
  <si>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</si>
  <si>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</si>
  <si>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</si>
  <si>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</si>
  <si>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</si>
  <si>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</si>
  <si>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</si>
  <si>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</si>
  <si>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</si>
  <si>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</si>
  <si>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</si>
  <si>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</si>
  <si>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</si>
  <si>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</si>
  <si>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</si>
  <si>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</si>
  <si>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</si>
  <si>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</si>
  <si>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</si>
  <si>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</si>
  <si>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</si>
  <si>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</si>
  <si>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</si>
  <si>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</si>
  <si>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</si>
  <si>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</si>
  <si>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</si>
  <si>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</si>
  <si>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</si>
  <si>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</si>
  <si>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</si>
  <si>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</si>
  <si>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</si>
  <si>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</si>
  <si>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</si>
  <si>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</si>
  <si>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</si>
  <si>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</si>
  <si>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</si>
  <si>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</si>
  <si>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</si>
  <si>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</si>
  <si>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</si>
  <si>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</si>
  <si>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</si>
  <si>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</si>
  <si>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</si>
  <si>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</si>
  <si>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</si>
  <si>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</si>
  <si>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</si>
  <si>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</si>
  <si>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</si>
  <si>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</si>
  <si>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</si>
  <si>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</si>
  <si>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</si>
  <si>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</si>
  <si>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</si>
  <si>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</si>
  <si>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</si>
  <si>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</si>
  <si>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</si>
  <si>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</si>
  <si>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</si>
  <si>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</si>
  <si>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</si>
  <si>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</si>
  <si>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</si>
  <si>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</si>
  <si>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</si>
  <si>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</si>
  <si>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</si>
  <si>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</si>
  <si>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</si>
  <si>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</si>
  <si>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</si>
  <si>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</si>
  <si>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</si>
  <si>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</si>
  <si>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</si>
  <si>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</si>
  <si>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</si>
  <si>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</si>
  <si>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</si>
  <si>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</si>
  <si>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</si>
  <si>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</si>
  <si>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</si>
  <si>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</si>
  <si>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</si>
  <si>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</si>
  <si>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</si>
  <si>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</si>
  <si>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</si>
  <si>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</si>
  <si>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</si>
  <si>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</si>
  <si>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</si>
  <si>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</si>
  <si>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</si>
  <si>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</si>
  <si>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</si>
  <si>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</si>
  <si>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</si>
  <si>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</si>
  <si>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</si>
  <si>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</si>
  <si>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</si>
  <si>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</si>
  <si>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</si>
  <si>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</si>
  <si>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</si>
  <si>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</si>
  <si>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</si>
  <si>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</si>
  <si>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</si>
  <si>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</si>
  <si>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</si>
  <si>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</si>
  <si>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</si>
  <si>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</si>
  <si>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</si>
  <si>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</si>
  <si>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</si>
  <si>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</si>
  <si>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</si>
  <si>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</si>
  <si>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</si>
  <si>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</si>
  <si>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</si>
  <si>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</si>
  <si>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</si>
  <si>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</si>
  <si>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</si>
  <si>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</si>
  <si>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</si>
  <si>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</si>
  <si>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</si>
  <si>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</si>
  <si>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</si>
  <si>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</si>
  <si>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</si>
  <si>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</si>
  <si>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</si>
  <si>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</si>
  <si>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</si>
  <si>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</si>
  <si>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</si>
  <si>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</si>
  <si>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</si>
  <si>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</si>
  <si>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</si>
  <si>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</si>
  <si>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</si>
  <si>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</si>
  <si>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</si>
  <si>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</si>
  <si>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</si>
  <si>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</si>
  <si>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</si>
  <si>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</si>
  <si>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</si>
  <si>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</si>
  <si>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</si>
  <si>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</si>
  <si>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</si>
  <si>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</si>
  <si>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</si>
  <si>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</si>
  <si>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</si>
  <si>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</si>
  <si>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</si>
  <si>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</si>
  <si>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</si>
  <si>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</si>
  <si>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</si>
  <si>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</si>
  <si>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</si>
  <si>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</si>
  <si>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</si>
  <si>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</si>
  <si>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</si>
  <si>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</si>
  <si>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</si>
  <si>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</si>
  <si>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</si>
  <si>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</si>
  <si>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</si>
  <si>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</si>
  <si>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</si>
  <si>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</si>
  <si>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</si>
  <si>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</si>
  <si>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</si>
  <si>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</si>
  <si>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</si>
  <si>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</si>
  <si>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</si>
  <si>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</si>
  <si>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</si>
  <si>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</si>
  <si>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</si>
  <si>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</si>
  <si>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</si>
  <si>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</si>
  <si>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</si>
  <si>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</si>
  <si>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</si>
  <si>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</si>
  <si>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</si>
  <si>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</si>
  <si>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</si>
  <si>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</si>
  <si>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</si>
  <si>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</si>
  <si>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</si>
  <si>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</si>
  <si>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</si>
  <si>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</si>
  <si>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</si>
  <si>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</si>
  <si>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</si>
  <si>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</si>
  <si>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</si>
  <si>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</si>
  <si>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</si>
  <si>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</si>
  <si>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</si>
  <si>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</si>
  <si>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</si>
  <si>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</si>
  <si>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</si>
  <si>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</si>
  <si>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</si>
  <si>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</si>
  <si>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</si>
  <si>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</si>
  <si>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</si>
  <si>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</si>
  <si>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</si>
  <si>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</si>
  <si>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</si>
  <si>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</si>
  <si>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</si>
  <si>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</si>
  <si>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</si>
  <si>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</si>
  <si>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</si>
  <si>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</si>
  <si>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</si>
  <si>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</si>
  <si>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</si>
  <si>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</si>
  <si>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</si>
  <si>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</si>
  <si>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</si>
  <si>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</si>
  <si>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</si>
  <si>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</si>
  <si>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</si>
  <si>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</si>
  <si>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</si>
  <si>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</si>
  <si>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</si>
  <si>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</si>
  <si>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</si>
  <si>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</si>
  <si>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</si>
  <si>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</si>
  <si>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</si>
  <si>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</si>
  <si>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</si>
  <si>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</si>
  <si>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</si>
  <si>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</si>
  <si>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</si>
  <si>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</si>
  <si>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</si>
  <si>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</si>
  <si>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</si>
  <si>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</si>
  <si>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</si>
  <si>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</si>
  <si>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</si>
  <si>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</si>
  <si>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</si>
  <si>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</si>
  <si>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</si>
  <si>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</si>
  <si>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</si>
  <si>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</si>
  <si>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</si>
  <si>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</si>
  <si>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</si>
  <si>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</si>
  <si>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</si>
  <si>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</si>
  <si>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</si>
  <si>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</si>
  <si>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</si>
  <si>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</si>
  <si>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</si>
  <si>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</si>
  <si>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</si>
  <si>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</si>
  <si>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</si>
  <si>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</si>
  <si>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</si>
  <si>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</si>
  <si>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</si>
  <si>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</si>
  <si>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</si>
  <si>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</si>
  <si>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</si>
  <si>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</si>
  <si>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</si>
  <si>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</si>
  <si>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</si>
  <si>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</si>
  <si>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</si>
  <si>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</si>
  <si>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</si>
  <si>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</si>
  <si>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</si>
  <si>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</si>
  <si>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</si>
  <si>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</si>
  <si>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</si>
  <si>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</si>
  <si>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</si>
  <si>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</si>
  <si>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</si>
  <si>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</si>
  <si>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</si>
  <si>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</si>
  <si>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</si>
  <si>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</si>
  <si>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</si>
  <si>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</si>
  <si>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</si>
  <si>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</si>
  <si>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</si>
  <si>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</si>
  <si>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</si>
  <si>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</si>
  <si>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</si>
  <si>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</si>
  <si>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</si>
  <si>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</si>
  <si>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</si>
  <si>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</si>
  <si>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</si>
  <si>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</si>
  <si>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</si>
  <si>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</si>
  <si>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</si>
  <si>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</si>
  <si>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</si>
  <si>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</si>
  <si>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</si>
  <si>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</si>
  <si>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</si>
  <si>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</si>
  <si>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</si>
  <si>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</si>
  <si>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</si>
  <si>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</si>
  <si>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</si>
  <si>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</si>
  <si>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</si>
  <si>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</si>
  <si>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</si>
  <si>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</si>
  <si>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</si>
  <si>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</si>
  <si>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</si>
  <si>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</si>
  <si>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</si>
  <si>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</si>
  <si>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</si>
  <si>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</si>
  <si>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</si>
  <si>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</si>
  <si>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</si>
  <si>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</si>
  <si>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</si>
  <si>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</si>
  <si>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</si>
  <si>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</si>
  <si>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</si>
  <si>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</si>
  <si>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</si>
  <si>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</si>
  <si>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</si>
  <si>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</si>
  <si>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</si>
  <si>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</si>
  <si>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</si>
  <si>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</si>
  <si>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</si>
  <si>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</si>
  <si>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</si>
  <si>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</si>
  <si>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</si>
  <si>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</si>
  <si>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</si>
  <si>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</si>
  <si>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</si>
  <si>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</si>
  <si>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</si>
  <si>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</si>
  <si>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</si>
  <si>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</si>
  <si>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</si>
  <si>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</si>
  <si>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</si>
  <si>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</si>
  <si>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</si>
  <si>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</si>
  <si>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</si>
  <si>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</si>
  <si>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</si>
  <si>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</si>
  <si>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</si>
  <si>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</si>
  <si>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</si>
  <si>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</si>
  <si>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</si>
  <si>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</si>
  <si>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</si>
  <si>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</si>
  <si>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</si>
  <si>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</si>
  <si>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</si>
  <si>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</si>
  <si>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</si>
  <si>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</si>
  <si>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</si>
  <si>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</si>
  <si>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</si>
  <si>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</si>
  <si>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</si>
  <si>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</si>
  <si>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</si>
  <si>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</si>
  <si>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</si>
  <si>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</si>
  <si>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</si>
  <si>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</si>
  <si>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</si>
  <si>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</si>
  <si>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</si>
  <si>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</si>
  <si>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</si>
  <si>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</si>
  <si>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</si>
  <si>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</si>
  <si>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</si>
  <si>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</si>
  <si>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</si>
  <si>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</si>
  <si>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</si>
  <si>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</si>
  <si>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</si>
  <si>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</si>
  <si>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</si>
  <si>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</si>
  <si>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</si>
  <si>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</si>
  <si>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</si>
  <si>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</si>
  <si>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</si>
  <si>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</si>
  <si>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</si>
  <si>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</si>
  <si>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</si>
  <si>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</si>
  <si>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</si>
  <si>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</si>
  <si>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</si>
  <si>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</si>
  <si>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</si>
  <si>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</si>
  <si>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</si>
  <si>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</si>
  <si>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</si>
  <si>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</si>
  <si>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</si>
  <si>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</si>
  <si>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</si>
  <si>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</si>
  <si>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</si>
  <si>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</si>
  <si>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</si>
  <si>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</si>
  <si>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</si>
  <si>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</si>
  <si>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</si>
  <si>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</si>
  <si>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</si>
  <si>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</si>
  <si>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</si>
  <si>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</si>
  <si>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</si>
  <si>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</si>
  <si>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</si>
  <si>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</si>
  <si>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</si>
  <si>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</si>
  <si>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</si>
  <si>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</si>
  <si>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</si>
  <si>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</si>
  <si>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</si>
  <si>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</si>
  <si>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</si>
  <si>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</si>
  <si>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</si>
  <si>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</si>
  <si>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</si>
  <si>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</si>
  <si>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</si>
  <si>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</si>
  <si>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</si>
  <si>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</si>
  <si>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</si>
  <si>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</si>
  <si>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</si>
  <si>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</si>
  <si>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</si>
  <si>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</si>
  <si>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</si>
  <si>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</si>
  <si>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</si>
  <si>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</si>
  <si>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</si>
  <si>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</si>
  <si>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</si>
  <si>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</si>
  <si>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</si>
  <si>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</si>
  <si>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</si>
  <si>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</si>
  <si>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</si>
  <si>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</si>
  <si>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</si>
  <si>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</si>
  <si>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</si>
  <si>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</si>
  <si>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</si>
  <si>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</si>
  <si>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</si>
  <si>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</si>
  <si>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</si>
  <si>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</si>
  <si>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</si>
  <si>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</si>
  <si>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</si>
  <si>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</si>
  <si>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</si>
  <si>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</si>
  <si>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</si>
  <si>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</si>
  <si>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</si>
  <si>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</si>
  <si>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</si>
  <si>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</si>
  <si>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</si>
  <si>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</si>
  <si>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</si>
  <si>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</si>
  <si>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</si>
  <si>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</si>
  <si>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</si>
  <si>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</si>
  <si>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</si>
  <si>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</si>
  <si>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</si>
  <si>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</si>
  <si>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</si>
  <si>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</si>
  <si>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</si>
  <si>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</si>
  <si>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</si>
  <si>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</si>
  <si>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</si>
  <si>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</si>
  <si>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</si>
  <si>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</si>
  <si>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</si>
  <si>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</si>
  <si>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</si>
  <si>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</si>
  <si>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</si>
  <si>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</si>
  <si>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</si>
  <si>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</si>
  <si>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</si>
  <si>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</si>
  <si>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</si>
  <si>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</si>
  <si>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</si>
  <si>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</si>
  <si>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</si>
  <si>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</si>
  <si>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</si>
  <si>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</si>
  <si>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</si>
  <si>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</si>
  <si>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</si>
  <si>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</si>
  <si>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</si>
  <si>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</si>
  <si>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</si>
  <si>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</si>
  <si>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</si>
  <si>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</si>
  <si>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</si>
  <si>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</si>
  <si>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</si>
  <si>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</si>
  <si>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</si>
  <si>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</si>
  <si>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</si>
  <si>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</si>
  <si>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</si>
  <si>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</si>
  <si>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</si>
  <si>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</si>
  <si>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</si>
  <si>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</si>
  <si>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</si>
  <si>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</si>
  <si>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</si>
  <si>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</si>
  <si>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</si>
  <si>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</si>
  <si>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</si>
  <si>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</si>
  <si>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</si>
  <si>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</si>
  <si>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</si>
  <si>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</si>
  <si>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</si>
  <si>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</si>
  <si>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</si>
  <si>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</si>
  <si>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</si>
  <si>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</si>
  <si>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</si>
  <si>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</si>
  <si>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</si>
  <si>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</si>
  <si>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</si>
  <si>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</si>
  <si>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</si>
  <si>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</si>
  <si>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</si>
  <si>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</si>
  <si>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</si>
  <si>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</si>
  <si>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</si>
  <si>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</si>
  <si>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</si>
  <si>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</si>
  <si>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</si>
  <si>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</si>
  <si>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</si>
  <si>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</si>
  <si>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</si>
  <si>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</si>
  <si>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</si>
  <si>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</si>
  <si>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</si>
  <si>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</si>
  <si>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</si>
  <si>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</si>
  <si>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</si>
  <si>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</si>
  <si>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</si>
  <si>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</si>
  <si>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</si>
  <si>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</si>
  <si>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</si>
  <si>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</si>
  <si>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</si>
  <si>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</si>
  <si>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</si>
  <si>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</si>
  <si>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</si>
  <si>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</si>
  <si>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</si>
  <si>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</si>
  <si>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</si>
  <si>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</si>
  <si>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</si>
  <si>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</si>
  <si>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</si>
  <si>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</si>
  <si>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</si>
  <si>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</si>
  <si>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</si>
  <si>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</si>
  <si>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</si>
  <si>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</si>
  <si>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</si>
  <si>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</si>
  <si>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</si>
  <si>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</si>
  <si>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</si>
  <si>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</si>
  <si>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</si>
  <si>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</si>
  <si>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</si>
  <si>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</si>
  <si>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</si>
  <si>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</si>
  <si>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</si>
  <si>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</si>
  <si>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</si>
  <si>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</si>
  <si>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</si>
  <si>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</si>
  <si>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</si>
  <si>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</si>
  <si>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</si>
  <si>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</si>
  <si>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</si>
  <si>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</si>
  <si>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</si>
  <si>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</si>
  <si>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</si>
  <si>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</si>
  <si>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</si>
  <si>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</si>
  <si>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</si>
  <si>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</si>
  <si>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</si>
  <si>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</si>
  <si>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</si>
  <si>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</si>
  <si>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</si>
  <si>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</si>
  <si>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</si>
  <si>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</si>
  <si>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</si>
  <si>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</si>
  <si>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</si>
  <si>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</si>
  <si>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</si>
  <si>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</si>
  <si>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</si>
  <si>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</si>
  <si>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</si>
  <si>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</si>
  <si>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</si>
  <si>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</si>
  <si>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</si>
  <si>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</si>
  <si>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</si>
  <si>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</si>
  <si>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</si>
  <si>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</si>
  <si>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</si>
  <si>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</si>
  <si>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</si>
  <si>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</si>
  <si>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</si>
  <si>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</si>
  <si>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</si>
  <si>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</si>
  <si>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</si>
  <si>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</si>
  <si>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</si>
  <si>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</si>
  <si>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</si>
  <si>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</si>
  <si>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</si>
  <si>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</si>
  <si>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</si>
  <si>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</si>
  <si>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</si>
  <si>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</si>
  <si>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</si>
  <si>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</si>
  <si>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</si>
  <si>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</si>
  <si>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</si>
  <si>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</si>
  <si>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</si>
  <si>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</si>
  <si>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</si>
  <si>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</si>
  <si>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</si>
  <si>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</si>
  <si>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</si>
  <si>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</si>
  <si>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</si>
  <si>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</si>
  <si>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</si>
  <si>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</si>
  <si>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</si>
  <si>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</si>
  <si>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</si>
  <si>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</si>
  <si>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</si>
  <si>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</si>
  <si>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</si>
  <si>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</si>
  <si>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</si>
  <si>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</si>
  <si>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</si>
  <si>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</si>
  <si>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</si>
  <si>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</si>
  <si>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</si>
  <si>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</si>
  <si>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</si>
  <si>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</si>
  <si>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</si>
  <si>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</si>
  <si>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</si>
  <si>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</si>
  <si>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</si>
  <si>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</si>
  <si>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</si>
  <si>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</si>
  <si>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</si>
  <si>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</si>
  <si>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</si>
  <si>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</si>
  <si>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</si>
  <si>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</si>
  <si>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</si>
  <si>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</si>
  <si>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</si>
  <si>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</si>
  <si>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</si>
  <si>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</si>
  <si>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</si>
  <si>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</si>
  <si>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</si>
  <si>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</si>
  <si>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</si>
  <si>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</si>
  <si>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</si>
  <si>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</si>
  <si>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</si>
  <si>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</si>
  <si>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</si>
  <si>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</si>
  <si>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</si>
  <si>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</si>
  <si>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</si>
  <si>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</si>
  <si>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</si>
  <si>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</si>
  <si>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</si>
  <si>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</si>
  <si>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</si>
  <si>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</si>
  <si>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</si>
  <si>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</si>
  <si>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</si>
  <si>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</si>
  <si>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</si>
  <si>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</si>
  <si>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</si>
  <si>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</si>
  <si>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</si>
  <si>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</si>
  <si>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</si>
  <si>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</si>
  <si>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</si>
  <si>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</si>
  <si>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</si>
  <si>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</si>
  <si>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</si>
  <si>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</si>
  <si>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</si>
  <si>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</si>
  <si>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</si>
  <si>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</si>
  <si>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</si>
  <si>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</si>
  <si>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</si>
  <si>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</si>
  <si>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</si>
  <si>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</si>
  <si>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</si>
  <si>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</si>
  <si>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</si>
  <si>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</si>
  <si>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</si>
  <si>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</si>
  <si>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</si>
  <si>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</si>
  <si>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</si>
  <si>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</si>
  <si>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</si>
  <si>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</si>
  <si>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</si>
  <si>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</si>
  <si>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</si>
  <si>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</si>
  <si>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</si>
  <si>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</si>
  <si>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</si>
  <si>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</si>
  <si>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</si>
  <si>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</si>
  <si>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</si>
  <si>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</si>
  <si>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</si>
  <si>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</si>
  <si>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</si>
  <si>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</si>
  <si>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</si>
  <si>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</si>
  <si>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</si>
  <si>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</si>
  <si>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</si>
  <si>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</si>
  <si>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</si>
  <si>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</si>
  <si>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</si>
  <si>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</si>
  <si>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</si>
  <si>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</si>
  <si>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</si>
  <si>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</si>
  <si>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</si>
  <si>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</si>
  <si>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</si>
  <si>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</si>
  <si>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</si>
  <si>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</si>
  <si>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</si>
  <si>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</si>
  <si>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</si>
  <si>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</si>
  <si>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</si>
  <si>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</si>
  <si>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</si>
  <si>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</si>
  <si>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</si>
  <si>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</si>
  <si>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</si>
  <si>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</si>
  <si>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</si>
  <si>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</si>
  <si>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</si>
  <si>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</si>
  <si>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</si>
  <si>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</si>
  <si>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</si>
  <si>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</si>
  <si>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</si>
  <si>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</si>
  <si>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</si>
  <si>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</si>
  <si>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</si>
  <si>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</si>
  <si>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</si>
  <si>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</si>
  <si>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</si>
  <si>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</si>
  <si>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</si>
  <si>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</si>
  <si>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</si>
  <si>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</si>
  <si>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</si>
  <si>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</si>
  <si>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</si>
  <si>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</si>
  <si>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</si>
  <si>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</si>
  <si>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</si>
  <si>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</si>
  <si>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</si>
  <si>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</si>
  <si>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</si>
  <si>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</si>
  <si>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</si>
  <si>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</si>
  <si>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</si>
  <si>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</si>
  <si>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</si>
  <si>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</si>
  <si>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</si>
  <si>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</si>
  <si>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</si>
  <si>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</si>
  <si>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</si>
  <si>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</si>
  <si>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</si>
  <si>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</si>
  <si>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</si>
  <si>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</si>
  <si>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</si>
  <si>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</si>
  <si>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</si>
  <si>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</si>
  <si>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</si>
  <si>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</si>
  <si>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</si>
  <si>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</si>
  <si>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</si>
  <si>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</si>
  <si>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</si>
  <si>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</si>
  <si>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</si>
  <si>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</si>
  <si>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</si>
  <si>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</si>
  <si>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</si>
  <si>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</si>
  <si>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</si>
  <si>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</si>
  <si>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</si>
  <si>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</si>
  <si>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</si>
  <si>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</si>
  <si>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</si>
  <si>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</si>
  <si>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</si>
  <si>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</si>
  <si>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</si>
  <si>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</si>
  <si>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</si>
  <si>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</si>
  <si>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</si>
  <si>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</si>
  <si>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</si>
  <si>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</si>
  <si>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</si>
  <si>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</si>
  <si>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</si>
  <si>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</si>
  <si>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</si>
  <si>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</si>
  <si>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</si>
  <si>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</si>
  <si>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</si>
  <si>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</si>
  <si>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</si>
  <si>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</si>
  <si>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</si>
  <si>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</si>
  <si>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</si>
  <si>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</si>
  <si>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</si>
  <si>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</si>
  <si>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</si>
  <si>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</si>
  <si>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</si>
  <si>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</si>
  <si>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</si>
  <si>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</si>
  <si>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</si>
  <si>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</si>
  <si>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</si>
  <si>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</si>
  <si>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</si>
  <si>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</si>
  <si>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</si>
  <si>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</si>
  <si>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</si>
  <si>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</si>
  <si>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</si>
  <si>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</si>
  <si>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</si>
  <si>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</si>
  <si>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</si>
  <si>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</si>
  <si>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</si>
  <si>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</si>
  <si>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</si>
  <si>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</si>
  <si>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</si>
  <si>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</si>
  <si>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</si>
  <si>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</si>
  <si>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</si>
  <si>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</si>
  <si>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</si>
  <si>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</si>
  <si>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</si>
  <si>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</si>
  <si>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</si>
  <si>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</si>
  <si>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</si>
  <si>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</si>
  <si>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</si>
  <si>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</si>
  <si>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</si>
  <si>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</si>
  <si>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</si>
  <si>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</si>
  <si>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</si>
  <si>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</si>
  <si>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</si>
  <si>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</si>
  <si>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</si>
  <si>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</si>
  <si>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</si>
  <si>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</si>
  <si>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</si>
  <si>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</si>
  <si>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</si>
  <si>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</si>
  <si>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</si>
  <si>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</si>
  <si>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</si>
  <si>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</si>
  <si>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</si>
  <si>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</si>
  <si>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</si>
  <si>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</si>
  <si>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</si>
  <si>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</si>
  <si>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</si>
  <si>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</si>
  <si>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</si>
  <si>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</si>
  <si>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</si>
  <si>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</si>
  <si>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</si>
  <si>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</si>
  <si>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</si>
  <si>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</si>
  <si>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</si>
  <si>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</si>
  <si>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</si>
  <si>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</si>
  <si>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</si>
  <si>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</si>
  <si>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</si>
  <si>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</si>
  <si>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</si>
  <si>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</si>
  <si>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</si>
  <si>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</si>
  <si>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</si>
  <si>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</si>
  <si>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</si>
  <si>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</si>
  <si>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</si>
  <si>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</si>
  <si>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</si>
  <si>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</si>
  <si>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</si>
  <si>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</si>
  <si>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</si>
  <si>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</si>
  <si>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</si>
  <si>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</si>
  <si>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</si>
  <si>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</si>
  <si>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</si>
  <si>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</si>
  <si>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</si>
  <si>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</si>
  <si>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</si>
  <si>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</si>
  <si>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</si>
  <si>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</si>
  <si>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</si>
  <si>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</si>
  <si>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</si>
  <si>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</si>
  <si>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</si>
  <si>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</si>
  <si>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</si>
  <si>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</si>
  <si>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</si>
  <si>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</si>
  <si>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</si>
  <si>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</si>
  <si>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</si>
  <si>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</si>
  <si>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</si>
  <si>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</si>
  <si>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</si>
  <si>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</si>
  <si>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</si>
  <si>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</si>
  <si>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</si>
  <si>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</si>
  <si>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</si>
  <si>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</si>
  <si>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</si>
  <si>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</si>
  <si>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</si>
  <si>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</si>
  <si>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</si>
  <si>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</si>
  <si>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</si>
  <si>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</si>
  <si>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</si>
  <si>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</si>
  <si>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</si>
  <si>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</si>
  <si>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</si>
  <si>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</si>
  <si>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</si>
  <si>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</si>
  <si>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</si>
  <si>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</si>
  <si>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</si>
  <si>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</si>
  <si>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</si>
  <si>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</si>
  <si>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</si>
  <si>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</si>
  <si>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</si>
  <si>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</si>
  <si>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</si>
  <si>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</si>
  <si>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</si>
  <si>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</si>
  <si>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</si>
  <si>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</si>
  <si>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</si>
  <si>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</si>
  <si>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</si>
  <si>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</si>
  <si>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</si>
  <si>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</si>
  <si>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</si>
  <si>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</si>
  <si>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</si>
  <si>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</si>
  <si>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</si>
  <si>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</si>
  <si>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</si>
  <si>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</si>
  <si>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</si>
  <si>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</si>
  <si>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</si>
  <si>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</si>
  <si>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</si>
  <si>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</si>
  <si>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</si>
  <si>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</si>
  <si>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</si>
  <si>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</si>
  <si>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</si>
  <si>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</si>
  <si>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</si>
  <si>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</si>
  <si>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</si>
  <si>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</si>
  <si>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</si>
  <si>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</si>
  <si>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</si>
  <si>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</si>
  <si>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</si>
  <si>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</si>
  <si>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</si>
  <si>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</si>
  <si>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</si>
  <si>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</si>
  <si>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</si>
  <si>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</si>
  <si>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</si>
  <si>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</si>
  <si>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</si>
  <si>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</si>
  <si>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</si>
  <si>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</si>
  <si>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</si>
  <si>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</si>
  <si>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</si>
  <si>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</si>
  <si>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</si>
  <si>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</si>
  <si>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</si>
  <si>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</si>
  <si>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</si>
  <si>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</si>
  <si>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</si>
  <si>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</si>
  <si>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</si>
  <si>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</si>
  <si>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</si>
  <si>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</si>
  <si>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</si>
  <si>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</si>
  <si>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</si>
  <si>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</si>
  <si>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</si>
  <si>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</si>
  <si>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</si>
  <si>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</si>
  <si>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</si>
  <si>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</si>
  <si>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</si>
  <si>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</si>
  <si>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</si>
  <si>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</si>
  <si>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</si>
  <si>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</si>
  <si>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</si>
  <si>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</si>
  <si>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</si>
  <si>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</si>
  <si>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</si>
  <si>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</si>
  <si>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</si>
  <si>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</si>
  <si>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</si>
  <si>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</si>
  <si>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</si>
  <si>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</si>
  <si>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</si>
  <si>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</si>
  <si>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</si>
  <si>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</si>
  <si>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</si>
  <si>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</si>
  <si>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</si>
  <si>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</si>
  <si>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</si>
  <si>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</si>
  <si>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</si>
  <si>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</si>
  <si>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</si>
  <si>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</si>
  <si>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</si>
  <si>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</si>
  <si>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</si>
  <si>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</si>
  <si>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</si>
  <si>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</si>
  <si>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</si>
  <si>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</si>
  <si>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</si>
  <si>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</si>
  <si>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</si>
  <si>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</si>
  <si>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</si>
  <si>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</si>
  <si>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</si>
  <si>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</si>
  <si>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</si>
  <si>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</si>
  <si>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</si>
  <si>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</si>
  <si>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</si>
  <si>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</si>
  <si>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</si>
  <si>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</si>
  <si>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</si>
  <si>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</si>
  <si>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</si>
  <si>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</si>
  <si>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</si>
  <si>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</si>
  <si>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</si>
  <si>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</si>
  <si>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</si>
  <si>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</si>
  <si>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</si>
  <si>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</si>
  <si>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</si>
  <si>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</si>
  <si>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</si>
  <si>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</si>
  <si>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</si>
  <si>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</si>
  <si>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</si>
  <si>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</si>
  <si>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</si>
  <si>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</si>
  <si>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</si>
  <si>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</si>
  <si>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</si>
  <si>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</si>
  <si>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</si>
  <si>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</si>
  <si>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</si>
  <si>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</si>
  <si>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</si>
  <si>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</si>
  <si>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</si>
  <si>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</si>
  <si>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</si>
  <si>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</si>
  <si>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</si>
  <si>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</si>
  <si>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</si>
  <si>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</si>
  <si>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</si>
  <si>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</si>
  <si>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</si>
  <si>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</si>
  <si>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</si>
  <si>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</si>
  <si>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</si>
  <si>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</si>
  <si>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</si>
  <si>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</si>
  <si>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</si>
  <si>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</si>
  <si>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</si>
  <si>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</si>
  <si>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</si>
  <si>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</si>
  <si>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</si>
  <si>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</si>
  <si>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</si>
  <si>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</si>
  <si>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</si>
  <si>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</si>
  <si>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</si>
  <si>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</si>
  <si>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</si>
  <si>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</si>
  <si>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</si>
  <si>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</si>
  <si>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</si>
  <si>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</si>
  <si>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</si>
  <si>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</si>
  <si>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</si>
  <si>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</si>
  <si>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</si>
  <si>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</si>
  <si>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</si>
  <si>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</si>
  <si>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</si>
  <si>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</si>
  <si>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</si>
  <si>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</si>
  <si>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</si>
  <si>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</si>
  <si>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</si>
  <si>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</si>
  <si>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</si>
  <si>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</si>
  <si>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</si>
  <si>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</si>
  <si>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</si>
  <si>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</si>
  <si>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</si>
  <si>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</si>
  <si>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</si>
  <si>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</si>
  <si>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</si>
  <si>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</si>
  <si>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</si>
  <si>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</si>
  <si>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</si>
  <si>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</si>
  <si>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</si>
  <si>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</si>
  <si>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</si>
  <si>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</si>
  <si>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</si>
  <si>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</si>
  <si>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</si>
  <si>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</si>
  <si>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</si>
  <si>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</si>
  <si>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</si>
  <si>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</si>
  <si>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</si>
  <si>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</si>
  <si>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</si>
  <si>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</si>
  <si>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</si>
  <si>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</si>
  <si>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</si>
  <si>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</si>
  <si>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</si>
  <si>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</si>
  <si>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</si>
  <si>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</si>
  <si>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</si>
  <si>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</si>
  <si>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</si>
  <si>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</si>
  <si>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</si>
  <si>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</si>
  <si>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</si>
  <si>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</si>
  <si>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</si>
  <si>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</si>
  <si>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</si>
  <si>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</si>
  <si>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</si>
  <si>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</si>
  <si>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</si>
  <si>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</si>
  <si>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</si>
  <si>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</si>
  <si>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</si>
  <si>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</si>
  <si>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</si>
  <si>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</si>
  <si>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</si>
  <si>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</si>
  <si>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</si>
  <si>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</si>
  <si>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</si>
  <si>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</si>
  <si>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</si>
  <si>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</si>
  <si>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</si>
  <si>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</si>
  <si>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</si>
  <si>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</si>
  <si>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</si>
  <si>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</si>
  <si>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</si>
  <si>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</si>
  <si>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</si>
  <si>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</si>
  <si>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</si>
  <si>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</si>
  <si>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</si>
  <si>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</si>
  <si>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</si>
  <si>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</si>
  <si>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</si>
  <si>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</si>
  <si>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</si>
  <si>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</si>
  <si>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</si>
  <si>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</si>
  <si>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</si>
  <si>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</si>
  <si>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</si>
  <si>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</si>
  <si>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</si>
  <si>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</si>
  <si>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</si>
  <si>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</si>
  <si>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</si>
  <si>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</si>
  <si>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</si>
  <si>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</si>
  <si>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</si>
  <si>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</si>
  <si>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</si>
  <si>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</si>
  <si>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</si>
  <si>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</si>
  <si>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</si>
  <si>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</si>
  <si>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</si>
  <si>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</si>
  <si>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</si>
  <si>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</si>
  <si>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</si>
  <si>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</si>
  <si>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</si>
  <si>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</si>
  <si>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</si>
  <si>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</si>
  <si>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</si>
  <si>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</si>
  <si>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</si>
  <si>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</si>
  <si>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</si>
  <si>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</si>
  <si>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</si>
  <si>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</si>
  <si>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</si>
  <si>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</si>
  <si>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</si>
  <si>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</si>
  <si>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</si>
  <si>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</si>
  <si>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</si>
  <si>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</si>
  <si>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</si>
  <si>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</si>
  <si>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</si>
  <si>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</si>
  <si>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</si>
  <si>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</si>
  <si>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</si>
  <si>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</si>
  <si>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</si>
  <si>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</si>
  <si>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</si>
  <si>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</si>
  <si>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</si>
  <si>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</si>
  <si>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</si>
  <si>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</si>
  <si>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</si>
  <si>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</si>
  <si>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</si>
  <si>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</si>
  <si>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</si>
  <si>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</si>
  <si>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</si>
  <si>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</si>
  <si>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</si>
  <si>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</si>
  <si>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</si>
  <si>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</si>
  <si>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</si>
  <si>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</si>
  <si>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</si>
  <si>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</si>
  <si>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</si>
  <si>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</si>
  <si>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</si>
  <si>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</si>
  <si>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</si>
  <si>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</si>
  <si>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</si>
  <si>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</si>
  <si>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</si>
  <si>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</si>
  <si>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</si>
  <si>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</si>
  <si>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</si>
  <si>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</si>
  <si>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</si>
  <si>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</si>
  <si>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</si>
  <si>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</si>
  <si>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</si>
  <si>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</si>
  <si>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</si>
  <si>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</si>
  <si>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</si>
  <si>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</si>
  <si>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</si>
  <si>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</si>
  <si>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</si>
  <si>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</si>
  <si>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</si>
  <si>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</si>
  <si>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</si>
  <si>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</si>
  <si>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</si>
  <si>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</si>
  <si>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</si>
  <si>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</si>
  <si>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</si>
  <si>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</si>
  <si>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</si>
  <si>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</si>
  <si>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</si>
  <si>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</si>
  <si>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</si>
  <si>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</si>
  <si>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</si>
  <si>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</si>
  <si>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</si>
  <si>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</si>
  <si>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</si>
  <si>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</si>
  <si>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</si>
  <si>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</si>
  <si>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</si>
  <si>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</si>
  <si>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</si>
  <si>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</si>
  <si>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</si>
  <si>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</si>
  <si>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</si>
  <si>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</si>
  <si>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</si>
  <si>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</si>
  <si>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</si>
  <si>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</si>
  <si>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</si>
  <si>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</si>
  <si>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</si>
  <si>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</si>
  <si>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</si>
  <si>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</si>
  <si>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</si>
  <si>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</si>
  <si>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</si>
  <si>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</si>
  <si>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</si>
  <si>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</si>
  <si>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</si>
  <si>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</si>
  <si>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</si>
  <si>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</si>
  <si>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</si>
  <si>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</si>
  <si>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</si>
  <si>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</si>
  <si>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</si>
  <si>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</si>
  <si>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</si>
  <si>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</si>
  <si>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</si>
  <si>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</si>
  <si>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</si>
  <si>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</si>
  <si>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</si>
  <si>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</si>
  <si>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</si>
  <si>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</si>
  <si>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</si>
  <si>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</si>
  <si>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</si>
  <si>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</si>
  <si>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</si>
  <si>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</si>
  <si>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</si>
  <si>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</si>
  <si>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</si>
  <si>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</si>
  <si>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</si>
  <si>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</si>
  <si>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</si>
  <si>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</si>
  <si>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</si>
  <si>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</si>
  <si>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</si>
  <si>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</si>
  <si>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</si>
  <si>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</si>
  <si>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</si>
  <si>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</si>
  <si>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</si>
  <si>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</si>
  <si>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</si>
  <si>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</si>
  <si>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</si>
  <si>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</si>
  <si>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</si>
  <si>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</si>
  <si>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</si>
  <si>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</si>
  <si>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</si>
  <si>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</si>
  <si>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</si>
  <si>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</si>
  <si>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</si>
  <si>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</si>
  <si>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</si>
  <si>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</si>
  <si>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</si>
  <si>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</si>
  <si>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</si>
  <si>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</si>
  <si>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</si>
  <si>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</si>
  <si>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</si>
  <si>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</si>
  <si>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</si>
  <si>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</si>
  <si>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</si>
  <si>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</si>
  <si>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</si>
  <si>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</si>
  <si>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</si>
  <si>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</si>
  <si>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</si>
  <si>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</si>
  <si>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</si>
  <si>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</si>
  <si>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</si>
  <si>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</si>
  <si>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</si>
  <si>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</si>
  <si>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</si>
  <si>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</si>
  <si>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</si>
  <si>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</si>
  <si>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</si>
  <si>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</si>
  <si>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</si>
  <si>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</si>
  <si>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</si>
  <si>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</si>
  <si>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</si>
  <si>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</si>
  <si>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</si>
  <si>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</si>
  <si>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</si>
  <si>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</si>
  <si>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</si>
  <si>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</si>
  <si>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</si>
  <si>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</si>
  <si>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</si>
  <si>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</si>
  <si>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</si>
  <si>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</si>
  <si>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</si>
  <si>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</si>
  <si>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</si>
  <si>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</si>
  <si>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</si>
  <si>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</si>
  <si>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</si>
  <si>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</si>
  <si>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</si>
  <si>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</si>
  <si>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</si>
  <si>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</si>
  <si>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</si>
  <si>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</si>
  <si>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</si>
  <si>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</si>
  <si>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</si>
  <si>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</si>
  <si>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</si>
  <si>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</si>
  <si>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</si>
  <si>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</si>
  <si>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</si>
  <si>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</si>
  <si>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</si>
  <si>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</si>
  <si>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</si>
  <si>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</si>
  <si>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</si>
  <si>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</si>
  <si>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</si>
  <si>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</si>
  <si>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</si>
  <si>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</si>
  <si>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</si>
  <si>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</si>
  <si>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</si>
  <si>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</si>
  <si>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</si>
  <si>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</si>
  <si>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</si>
  <si>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</si>
  <si>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</si>
  <si>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</si>
  <si>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</si>
  <si>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</si>
  <si>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</si>
  <si>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</si>
  <si>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</si>
  <si>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</si>
  <si>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</si>
  <si>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</si>
  <si>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</si>
  <si>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</si>
  <si>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</si>
  <si>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</si>
  <si>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</si>
  <si>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</si>
  <si>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</si>
  <si>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</si>
  <si>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</si>
  <si>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</si>
  <si>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</si>
  <si>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</si>
  <si>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</si>
  <si>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</si>
  <si>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</si>
  <si>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</si>
  <si>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</si>
  <si>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</si>
  <si>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</si>
  <si>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</si>
  <si>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</si>
  <si>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</si>
  <si>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</si>
  <si>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</si>
  <si>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</si>
  <si>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</si>
  <si>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</si>
  <si>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</si>
  <si>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</si>
  <si>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</si>
  <si>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</si>
  <si>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</si>
  <si>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</si>
  <si>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</si>
  <si>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</si>
  <si>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</si>
  <si>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</si>
  <si>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</si>
  <si>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</si>
  <si>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</si>
  <si>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</si>
  <si>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</si>
  <si>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</si>
  <si>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</si>
  <si>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</si>
  <si>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</si>
  <si>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</si>
  <si>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</si>
  <si>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</si>
  <si>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</si>
  <si>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</si>
  <si>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</si>
  <si>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</si>
  <si>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</si>
  <si>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</si>
  <si>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</si>
  <si>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</si>
  <si>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</si>
  <si>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</si>
  <si>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</si>
  <si>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</si>
  <si>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</si>
  <si>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</si>
  <si>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</si>
  <si>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</si>
  <si>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</si>
  <si>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</si>
  <si>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</si>
  <si>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</si>
  <si>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</si>
  <si>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</si>
  <si>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</si>
  <si>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</si>
  <si>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</si>
  <si>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</si>
  <si>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</si>
  <si>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</si>
  <si>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</si>
  <si>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</si>
  <si>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</si>
  <si>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</si>
  <si>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</si>
  <si>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</si>
  <si>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</si>
  <si>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</si>
  <si>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</si>
  <si>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</si>
  <si>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</si>
  <si>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</si>
  <si>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</si>
  <si>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</si>
  <si>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</si>
  <si>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</si>
  <si>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</si>
  <si>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</si>
  <si>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</si>
  <si>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</si>
  <si>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</si>
  <si>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</si>
  <si>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</si>
  <si>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</si>
  <si>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</si>
  <si>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</si>
  <si>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</si>
  <si>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</si>
  <si>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</si>
  <si>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</si>
  <si>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</si>
  <si>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</si>
  <si>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</si>
  <si>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</si>
  <si>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</si>
  <si>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</si>
  <si>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</si>
  <si>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</si>
  <si>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</si>
  <si>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</si>
  <si>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</si>
  <si>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</si>
  <si>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</si>
  <si>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</si>
  <si>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</si>
  <si>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</si>
  <si>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</si>
  <si>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</si>
  <si>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</si>
  <si>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</si>
  <si>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</si>
  <si>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</si>
  <si>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</si>
  <si>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</si>
  <si>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</si>
  <si>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</si>
  <si>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</si>
  <si>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</si>
  <si>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</si>
  <si>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</si>
  <si>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</si>
  <si>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</si>
  <si>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</si>
  <si>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</si>
  <si>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</si>
  <si>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</si>
  <si>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</si>
  <si>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</si>
  <si>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</si>
  <si>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</si>
  <si>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</si>
  <si>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</si>
  <si>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</si>
  <si>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</si>
  <si>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</si>
  <si>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</si>
  <si>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</si>
  <si>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</si>
  <si>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</si>
  <si>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</si>
  <si>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</si>
  <si>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</si>
  <si>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</si>
  <si>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</si>
  <si>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</si>
  <si>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</si>
  <si>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</si>
  <si>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</si>
  <si>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</si>
  <si>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</si>
  <si>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</si>
  <si>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</si>
  <si>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</si>
  <si>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</si>
  <si>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</si>
  <si>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</si>
  <si>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</si>
  <si>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</si>
  <si>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</si>
  <si>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</si>
  <si>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</si>
  <si>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</si>
  <si>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</si>
  <si>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</si>
  <si>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</si>
  <si>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</si>
  <si>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</si>
  <si>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</si>
  <si>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</si>
  <si>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</si>
  <si>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</si>
  <si>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</si>
  <si>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</si>
  <si>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</si>
  <si>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</si>
  <si>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</si>
  <si>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</si>
  <si>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</si>
  <si>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</si>
  <si>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</si>
  <si>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</si>
  <si>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</si>
  <si>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</si>
  <si>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</si>
  <si>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</si>
  <si>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</si>
  <si>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</si>
  <si>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</si>
  <si>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</si>
  <si>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</si>
  <si>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</si>
  <si>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</si>
  <si>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</si>
  <si>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</si>
  <si>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</si>
  <si>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</si>
  <si>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</si>
  <si>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</si>
  <si>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</si>
  <si>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</si>
  <si>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</si>
  <si>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</si>
  <si>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</si>
  <si>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</si>
  <si>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</si>
  <si>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</si>
  <si>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</si>
  <si>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</si>
  <si>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</si>
  <si>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</si>
  <si>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</si>
  <si>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</si>
  <si>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</si>
  <si>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</si>
  <si>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</si>
  <si>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</si>
  <si>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</si>
  <si>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</si>
  <si>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</si>
  <si>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</si>
  <si>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</si>
  <si>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</si>
  <si>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</si>
  <si>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</si>
  <si>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</si>
  <si>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</si>
  <si>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</si>
  <si>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</si>
  <si>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</si>
  <si>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</si>
  <si>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</si>
  <si>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</si>
  <si>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</si>
  <si>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</si>
  <si>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</si>
  <si>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</si>
  <si>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</si>
  <si>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</si>
  <si>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</si>
  <si>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</si>
  <si>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</si>
  <si>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</si>
  <si>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</si>
  <si>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</si>
  <si>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</si>
  <si>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</si>
  <si>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</si>
  <si>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</si>
  <si>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</si>
  <si>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</si>
  <si>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</si>
  <si>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</si>
  <si>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</si>
  <si>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</si>
  <si>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</si>
  <si>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</si>
  <si>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</si>
  <si>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</si>
  <si>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</si>
  <si>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</si>
  <si>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</si>
  <si>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</si>
  <si>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</si>
  <si>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</si>
  <si>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</si>
  <si>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</si>
  <si>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</si>
  <si>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</si>
  <si>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</si>
  <si>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</si>
  <si>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</si>
  <si>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</si>
  <si>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</si>
  <si>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</si>
  <si>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</si>
  <si>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</si>
  <si>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</si>
  <si>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</si>
  <si>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</si>
  <si>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</si>
  <si>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</si>
  <si>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</si>
  <si>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</si>
  <si>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</si>
  <si>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</si>
  <si>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</si>
  <si>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</si>
  <si>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</si>
  <si>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</si>
  <si>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</si>
  <si>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</si>
  <si>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</si>
  <si>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</si>
  <si>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</si>
  <si>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</si>
  <si>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</si>
  <si>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</si>
  <si>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</si>
  <si>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</si>
  <si>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</si>
  <si>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</si>
  <si>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</si>
  <si>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</si>
  <si>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</si>
  <si>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</si>
  <si>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</si>
  <si>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</si>
  <si>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</si>
  <si>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</si>
  <si>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</si>
  <si>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</si>
  <si>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</si>
  <si>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</si>
  <si>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</si>
  <si>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</si>
  <si>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</si>
  <si>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</si>
  <si>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</si>
  <si>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</si>
  <si>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</si>
  <si>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</si>
  <si>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</si>
  <si>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</si>
  <si>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</si>
  <si>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</si>
  <si>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</si>
  <si>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</si>
  <si>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</si>
  <si>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</si>
  <si>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</si>
  <si>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</si>
  <si>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</si>
  <si>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</si>
  <si>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</si>
  <si>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</si>
  <si>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</si>
  <si>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</si>
  <si>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</si>
  <si>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</si>
  <si>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</si>
  <si>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</si>
  <si>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</si>
  <si>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</si>
  <si>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</si>
  <si>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</si>
  <si>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</si>
  <si>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</si>
  <si>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</si>
  <si>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</si>
  <si>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</si>
  <si>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</si>
  <si>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</si>
  <si>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</si>
  <si>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</si>
  <si>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</si>
  <si>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</si>
  <si>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</si>
  <si>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</si>
  <si>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</si>
  <si>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</si>
  <si>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</si>
  <si>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</si>
  <si>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</si>
  <si>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</si>
  <si>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</si>
  <si>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</si>
  <si>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</si>
  <si>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</si>
  <si>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</si>
  <si>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</si>
  <si>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</si>
  <si>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</si>
  <si>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</si>
  <si>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</si>
  <si>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</si>
  <si>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</si>
  <si>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</si>
  <si>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</si>
  <si>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</si>
  <si>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</si>
  <si>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</si>
  <si>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</si>
  <si>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</si>
  <si>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</si>
  <si>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</si>
  <si>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</si>
  <si>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</si>
  <si>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</si>
  <si>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</si>
  <si>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</si>
  <si>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</si>
  <si>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</si>
  <si>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</si>
  <si>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</si>
  <si>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</si>
  <si>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</si>
  <si>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</si>
  <si>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</si>
  <si>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</si>
  <si>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</si>
  <si>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</si>
  <si>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</si>
  <si>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</si>
  <si>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</si>
  <si>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</si>
  <si>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</si>
  <si>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</si>
  <si>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</si>
  <si>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</si>
  <si>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</si>
  <si>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</si>
  <si>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</si>
  <si>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</si>
  <si>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</si>
  <si>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</si>
  <si>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</si>
  <si>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</si>
  <si>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</si>
  <si>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</si>
  <si>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</si>
  <si>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</si>
  <si>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</si>
  <si>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</si>
  <si>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</si>
  <si>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</si>
  <si>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</si>
  <si>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</si>
  <si>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</si>
  <si>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</si>
  <si>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</si>
  <si>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</si>
  <si>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</si>
  <si>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</si>
  <si>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</si>
  <si>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</si>
  <si>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</si>
  <si>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</si>
  <si>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</si>
  <si>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</si>
  <si>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</si>
  <si>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</si>
  <si>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</si>
  <si>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</si>
  <si>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</si>
  <si>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</si>
  <si>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</si>
  <si>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</si>
  <si>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</si>
  <si>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</si>
  <si>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</si>
  <si>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</si>
  <si>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</si>
  <si>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</si>
  <si>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</si>
  <si>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</si>
  <si>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</si>
  <si>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</si>
  <si>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</si>
  <si>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</si>
  <si>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</si>
  <si>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</si>
  <si>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</si>
  <si>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</si>
  <si>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</si>
  <si>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</si>
  <si>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</si>
  <si>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</si>
  <si>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</si>
  <si>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</si>
  <si>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</si>
  <si>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</si>
  <si>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</si>
  <si>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</si>
  <si>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</si>
  <si>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</si>
  <si>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</si>
  <si>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</si>
  <si>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</si>
  <si>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</si>
  <si>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</si>
  <si>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</si>
  <si>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</si>
  <si>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</si>
  <si>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</si>
  <si>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</si>
  <si>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</si>
  <si>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</si>
  <si>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</si>
  <si>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</si>
  <si>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</si>
  <si>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</si>
  <si>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</si>
  <si>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</si>
  <si>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</si>
  <si>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</si>
  <si>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</si>
  <si>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</si>
  <si>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</si>
  <si>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</si>
  <si>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</si>
  <si>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</si>
  <si>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</si>
  <si>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</si>
  <si>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</si>
  <si>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</si>
  <si>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</si>
  <si>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</si>
  <si>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</si>
  <si>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</si>
  <si>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</si>
  <si>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</si>
  <si>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</si>
  <si>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</si>
  <si>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</si>
  <si>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</si>
  <si>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</si>
  <si>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</si>
  <si>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</si>
  <si>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</si>
  <si>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</si>
  <si>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</si>
  <si>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</si>
  <si>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</si>
  <si>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</si>
  <si>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</si>
  <si>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</si>
  <si>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</si>
  <si>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</si>
  <si>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</si>
  <si>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</si>
  <si>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</si>
  <si>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</si>
  <si>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</si>
  <si>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</si>
  <si>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</si>
  <si>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</si>
  <si>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</si>
  <si>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</si>
  <si>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</si>
  <si>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</si>
  <si>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</si>
  <si>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</si>
  <si>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</si>
  <si>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</si>
  <si>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</si>
  <si>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</si>
  <si>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</si>
  <si>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</si>
  <si>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</si>
  <si>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</si>
  <si>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</si>
  <si>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</si>
  <si>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</si>
  <si>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</si>
  <si>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</si>
  <si>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</si>
  <si>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</si>
  <si>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</si>
  <si>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</si>
  <si>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</si>
  <si>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</si>
  <si>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</si>
  <si>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</si>
  <si>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</si>
  <si>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</si>
  <si>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</si>
  <si>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</si>
  <si>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</si>
  <si>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</si>
  <si>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</si>
  <si>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</si>
  <si>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</si>
  <si>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</si>
  <si>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</si>
  <si>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</si>
  <si>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</si>
  <si>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</si>
  <si>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</si>
  <si>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</si>
  <si>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</si>
  <si>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</si>
  <si>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</si>
  <si>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</si>
  <si>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</si>
  <si>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</si>
  <si>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</si>
  <si>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</si>
  <si>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</si>
  <si>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</si>
  <si>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</si>
  <si>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</si>
  <si>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</si>
  <si>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</si>
  <si>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</si>
  <si>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</si>
  <si>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</si>
  <si>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</si>
  <si>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</si>
  <si>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</si>
  <si>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</si>
  <si>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</si>
  <si>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</si>
  <si>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</si>
  <si>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</si>
  <si>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</si>
  <si>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</si>
  <si>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</si>
  <si>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</si>
  <si>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</si>
  <si>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</si>
  <si>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</si>
  <si>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</si>
  <si>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</si>
  <si>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</si>
  <si>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</si>
  <si>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</si>
  <si>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</si>
  <si>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</si>
  <si>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</si>
  <si>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</si>
  <si>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</si>
  <si>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</si>
  <si>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</si>
  <si>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</si>
  <si>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</si>
  <si>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</si>
  <si>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</si>
  <si>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</si>
  <si>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</si>
  <si>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</si>
  <si>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</si>
  <si>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</si>
  <si>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</si>
  <si>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</si>
  <si>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</si>
  <si>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</si>
  <si>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</si>
  <si>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</si>
  <si>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</si>
  <si>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</si>
  <si>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</si>
  <si>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</si>
  <si>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</si>
  <si>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</si>
  <si>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</si>
  <si>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</si>
  <si>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</si>
  <si>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</si>
  <si>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</si>
  <si>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</si>
  <si>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</si>
  <si>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</si>
  <si>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</si>
  <si>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</si>
  <si>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</si>
  <si>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</si>
  <si>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</si>
  <si>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</si>
  <si>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</si>
  <si>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</si>
  <si>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</si>
  <si>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</si>
  <si>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</si>
  <si>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</si>
  <si>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</si>
  <si>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</si>
  <si>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</si>
  <si>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</si>
  <si>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</si>
  <si>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</si>
  <si>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</si>
  <si>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</si>
  <si>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</si>
  <si>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</si>
  <si>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</si>
  <si>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</si>
  <si>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</si>
  <si>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</si>
  <si>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</si>
  <si>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</si>
  <si>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</si>
  <si>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</si>
  <si>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</si>
  <si>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</si>
  <si>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</si>
  <si>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</si>
  <si>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</si>
  <si>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</si>
  <si>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</si>
  <si>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</si>
  <si>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</si>
  <si>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</si>
  <si>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</si>
  <si>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</si>
  <si>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</si>
  <si>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</si>
  <si>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</si>
  <si>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</si>
  <si>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</si>
  <si>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</si>
  <si>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</si>
  <si>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</si>
  <si>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</si>
  <si>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</si>
  <si>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</si>
  <si>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</si>
  <si>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</si>
  <si>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</si>
  <si>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</si>
  <si>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</si>
  <si>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</si>
  <si>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</si>
  <si>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</si>
  <si>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</si>
  <si>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</si>
  <si>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</si>
  <si>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</si>
  <si>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</si>
  <si>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</si>
  <si>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</si>
  <si>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</si>
  <si>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</si>
  <si>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</si>
  <si>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</si>
  <si>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</si>
  <si>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</si>
  <si>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</si>
  <si>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</si>
  <si>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</si>
  <si>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</si>
  <si>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</si>
  <si>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</si>
  <si>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</si>
  <si>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</si>
  <si>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</si>
  <si>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</si>
  <si>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</si>
  <si>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</si>
  <si>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</si>
  <si>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</si>
  <si>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</si>
  <si>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</si>
  <si>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</si>
  <si>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</si>
  <si>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</si>
  <si>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</si>
  <si>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</si>
  <si>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</si>
  <si>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</si>
  <si>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</si>
  <si>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</si>
  <si>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</si>
  <si>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</si>
  <si>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</si>
  <si>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</si>
  <si>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</si>
  <si>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</si>
  <si>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</si>
  <si>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</si>
  <si>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</si>
  <si>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</si>
  <si>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</si>
  <si>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</si>
  <si>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</si>
  <si>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</si>
  <si>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</si>
  <si>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</si>
  <si>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</si>
  <si>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</si>
  <si>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</si>
  <si>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</si>
  <si>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</si>
  <si>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</si>
  <si>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</si>
  <si>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</si>
  <si>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</si>
  <si>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</si>
  <si>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</si>
  <si>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</si>
  <si>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</si>
  <si>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</si>
  <si>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</si>
  <si>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</si>
  <si>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</si>
  <si>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</si>
  <si>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</si>
  <si>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</si>
  <si>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</si>
  <si>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</si>
  <si>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</si>
  <si>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</si>
  <si>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</si>
  <si>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</si>
  <si>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</si>
  <si>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</si>
  <si>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</si>
  <si>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</si>
  <si>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</si>
  <si>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</si>
  <si>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</si>
  <si>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</si>
  <si>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</si>
  <si>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</si>
  <si>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</si>
  <si>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</si>
  <si>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</si>
  <si>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</si>
  <si>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</si>
  <si>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</si>
  <si>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</si>
  <si>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</si>
  <si>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</si>
  <si>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</si>
  <si>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</si>
  <si>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</si>
  <si>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</si>
  <si>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</si>
  <si>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</si>
  <si>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</si>
  <si>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</si>
  <si>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</si>
  <si>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</si>
  <si>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</si>
  <si>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</si>
  <si>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</si>
  <si>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</si>
  <si>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</si>
  <si>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</si>
  <si>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</si>
  <si>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</si>
  <si>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</si>
  <si>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</si>
  <si>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</si>
  <si>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</si>
  <si>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</si>
  <si>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</si>
  <si>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</si>
  <si>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</si>
  <si>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</si>
  <si>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</si>
  <si>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</si>
  <si>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</si>
  <si>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</si>
  <si>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</si>
  <si>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</si>
  <si>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</si>
  <si>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</si>
  <si>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</si>
  <si>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</si>
  <si>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</si>
  <si>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</si>
  <si>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</si>
  <si>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</si>
  <si>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</si>
  <si>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</si>
  <si>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</si>
  <si>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</si>
  <si>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</si>
  <si>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</si>
  <si>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</si>
  <si>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</si>
  <si>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</si>
  <si>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</si>
  <si>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</si>
  <si>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</si>
  <si>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</si>
  <si>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</si>
  <si>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</si>
  <si>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</si>
  <si>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</si>
  <si>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</si>
  <si>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</si>
  <si>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</si>
  <si>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</si>
  <si>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</si>
  <si>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</si>
  <si>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</si>
  <si>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</si>
  <si>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</si>
  <si>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</si>
  <si>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</si>
  <si>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</si>
  <si>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</si>
  <si>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</si>
  <si>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</si>
  <si>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</si>
  <si>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</si>
  <si>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</si>
  <si>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</si>
  <si>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</si>
  <si>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</si>
  <si>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</si>
  <si>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</si>
  <si>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</si>
  <si>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</si>
  <si>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</si>
  <si>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</si>
  <si>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</si>
  <si>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</si>
  <si>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</si>
  <si>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</si>
  <si>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</si>
  <si>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</si>
  <si>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</si>
  <si>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</si>
  <si>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</si>
  <si>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</si>
  <si>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</si>
  <si>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</si>
  <si>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</si>
  <si>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</si>
  <si>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</si>
  <si>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</si>
  <si>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</si>
  <si>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</si>
  <si>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</si>
  <si>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</si>
  <si>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</si>
  <si>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</si>
  <si>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</si>
  <si>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</si>
  <si>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</si>
  <si>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</si>
  <si>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</si>
  <si>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</si>
  <si>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</si>
  <si>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</si>
  <si>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</si>
  <si>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</si>
  <si>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</si>
  <si>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</si>
  <si>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</si>
  <si>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</si>
  <si>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</si>
  <si>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</si>
  <si>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</si>
  <si>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</si>
  <si>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</si>
  <si>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</si>
  <si>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</si>
  <si>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</si>
  <si>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</si>
  <si>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</si>
  <si>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</si>
  <si>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</si>
  <si>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</si>
  <si>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</si>
  <si>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</si>
  <si>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</si>
  <si>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</si>
  <si>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</si>
  <si>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</si>
  <si>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</si>
  <si>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</si>
  <si>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</si>
  <si>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</si>
  <si>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</si>
  <si>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</si>
  <si>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</si>
  <si>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</si>
  <si>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</si>
  <si>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</si>
  <si>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</si>
  <si>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</si>
  <si>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</si>
  <si>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</si>
  <si>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</si>
  <si>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</si>
  <si>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</si>
  <si>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</si>
  <si>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</si>
  <si>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</si>
  <si>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</si>
  <si>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</si>
  <si>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</si>
  <si>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</si>
  <si>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</si>
  <si>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</si>
  <si>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</si>
  <si>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</si>
  <si>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</si>
  <si>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</si>
  <si>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</si>
  <si>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</si>
  <si>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</si>
  <si>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</si>
  <si>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</si>
  <si>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</si>
  <si>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</si>
  <si>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</si>
  <si>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</si>
  <si>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</si>
  <si>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</si>
  <si>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</si>
  <si>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</si>
  <si>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</si>
  <si>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</si>
  <si>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</si>
  <si>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</si>
  <si>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</si>
  <si>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</si>
  <si>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</si>
  <si>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</si>
  <si>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</si>
  <si>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</si>
  <si>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</si>
  <si>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</si>
  <si>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</si>
  <si>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</si>
  <si>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</si>
  <si>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</si>
  <si>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</si>
  <si>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</si>
  <si>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</si>
  <si>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</si>
  <si>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</si>
  <si>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</si>
  <si>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</si>
  <si>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</si>
  <si>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</si>
  <si>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</si>
  <si>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</si>
  <si>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</si>
  <si>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</si>
  <si>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</si>
  <si>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</si>
  <si>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</si>
  <si>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</si>
  <si>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</si>
  <si>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</si>
  <si>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</si>
  <si>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</si>
  <si>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</si>
  <si>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</si>
  <si>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</si>
  <si>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</si>
  <si>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</si>
  <si>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</si>
  <si>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</si>
  <si>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</si>
  <si>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</si>
  <si>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</si>
  <si>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</si>
  <si>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</si>
  <si>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</si>
  <si>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</si>
  <si>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</si>
  <si>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</si>
  <si>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</si>
  <si>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</si>
  <si>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</si>
  <si>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</si>
  <si>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</si>
  <si>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</si>
  <si>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</si>
  <si>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</si>
  <si>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</si>
  <si>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</si>
  <si>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</si>
  <si>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</si>
  <si>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</si>
  <si>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</si>
  <si>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</si>
  <si>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</si>
  <si>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</si>
  <si>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</si>
  <si>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</si>
  <si>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</si>
  <si>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</si>
  <si>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</si>
  <si>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</si>
  <si>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</si>
  <si>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</si>
  <si>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</si>
  <si>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</si>
  <si>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</si>
  <si>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</si>
  <si>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</si>
  <si>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</si>
  <si>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</si>
  <si>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</si>
  <si>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</si>
  <si>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</si>
  <si>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</si>
  <si>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</si>
  <si>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</si>
  <si>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</si>
  <si>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</si>
  <si>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</si>
  <si>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</si>
  <si>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</si>
  <si>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</si>
  <si>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</si>
  <si>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</si>
  <si>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</si>
  <si>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</si>
  <si>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</si>
  <si>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</si>
  <si>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</si>
  <si>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</si>
  <si>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</si>
  <si>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</si>
  <si>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</si>
  <si>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</si>
  <si>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</si>
  <si>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</si>
  <si>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</si>
  <si>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</si>
  <si>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</si>
  <si>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</si>
  <si>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</si>
  <si>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</si>
  <si>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</si>
  <si>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</si>
  <si>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</si>
  <si>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</si>
  <si>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</si>
  <si>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</si>
  <si>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</si>
  <si>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</si>
  <si>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</si>
  <si>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</si>
  <si>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</si>
  <si>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</si>
  <si>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</si>
  <si>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</si>
  <si>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</si>
  <si>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</si>
  <si>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</si>
  <si>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</si>
  <si>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</si>
  <si>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</si>
  <si>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</si>
  <si>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</si>
  <si>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</si>
  <si>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</si>
  <si>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</si>
  <si>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</si>
  <si>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</si>
  <si>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</si>
  <si>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</si>
  <si>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</si>
  <si>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</si>
  <si>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</si>
  <si>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</si>
  <si>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</si>
  <si>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</si>
  <si>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</si>
  <si>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</si>
  <si>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</si>
  <si>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</si>
  <si>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</si>
  <si>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</si>
  <si>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</si>
  <si>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</si>
  <si>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</si>
  <si>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</si>
  <si>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</si>
  <si>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</si>
  <si>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</si>
  <si>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</si>
  <si>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</si>
  <si>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</si>
  <si>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</si>
  <si>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</si>
  <si>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</si>
  <si>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</si>
  <si>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</si>
  <si>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</si>
  <si>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</si>
  <si>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</si>
  <si>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</si>
  <si>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</si>
  <si>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</si>
  <si>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</si>
  <si>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</si>
  <si>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</si>
  <si>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</si>
  <si>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</si>
  <si>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</si>
  <si>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</si>
  <si>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</si>
  <si>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</si>
  <si>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</si>
  <si>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</si>
  <si>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</si>
  <si>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</si>
  <si>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</si>
  <si>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</si>
  <si>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</si>
  <si>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</si>
  <si>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</si>
  <si>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</si>
  <si>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</si>
  <si>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</si>
  <si>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</si>
  <si>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</si>
  <si>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</si>
  <si>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</si>
  <si>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</si>
  <si>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</si>
  <si>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</si>
  <si>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</si>
  <si>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</si>
  <si>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</si>
  <si>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</si>
  <si>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</si>
  <si>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</si>
  <si>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</si>
  <si>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</si>
  <si>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</si>
  <si>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</si>
  <si>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</si>
  <si>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</si>
  <si>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</si>
  <si>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</si>
  <si>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</si>
  <si>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</si>
  <si>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</si>
  <si>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</si>
  <si>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</si>
  <si>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</si>
  <si>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</si>
  <si>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</si>
  <si>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</si>
  <si>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</si>
  <si>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</si>
  <si>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</si>
  <si>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</si>
  <si>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</si>
  <si>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</si>
  <si>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</si>
  <si>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</si>
  <si>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</si>
  <si>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</si>
  <si>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</si>
  <si>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</si>
  <si>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</si>
  <si>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</si>
  <si>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</si>
  <si>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</si>
  <si>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</si>
  <si>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</si>
  <si>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</si>
  <si>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</si>
  <si>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</si>
  <si>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</si>
  <si>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</si>
  <si>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</si>
  <si>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</si>
  <si>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</si>
  <si>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</si>
  <si>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</si>
  <si>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</si>
  <si>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</si>
  <si>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</si>
  <si>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</si>
  <si>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</si>
  <si>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</si>
  <si>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</si>
  <si>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</si>
  <si>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</si>
  <si>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</si>
  <si>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</si>
  <si>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</si>
  <si>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</si>
  <si>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</si>
  <si>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</si>
  <si>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</si>
  <si>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</si>
  <si>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</si>
  <si>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</si>
  <si>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</si>
  <si>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</si>
  <si>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</si>
  <si>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</si>
  <si>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</si>
  <si>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</si>
  <si>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</si>
  <si>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</si>
  <si>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</si>
  <si>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</si>
  <si>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</si>
  <si>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</si>
  <si>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</si>
  <si>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</si>
  <si>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</si>
  <si>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</si>
  <si>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</si>
  <si>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</si>
  <si>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</si>
  <si>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</si>
  <si>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</si>
  <si>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</si>
  <si>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</si>
  <si>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</si>
  <si>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</si>
  <si>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</si>
  <si>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</si>
  <si>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</si>
  <si>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</si>
  <si>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</si>
  <si>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</si>
  <si>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</si>
  <si>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</si>
  <si>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</si>
  <si>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</si>
  <si>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</si>
  <si>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</si>
  <si>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</si>
  <si>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</si>
  <si>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</si>
  <si>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</si>
  <si>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</si>
  <si>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</si>
  <si>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</si>
  <si>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</si>
  <si>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</si>
  <si>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</si>
  <si>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</si>
  <si>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</si>
  <si>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</si>
  <si>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</si>
  <si>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</si>
  <si>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</si>
  <si>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</si>
  <si>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</si>
  <si>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</si>
  <si>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</si>
  <si>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</si>
  <si>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</si>
  <si>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</si>
  <si>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</si>
  <si>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</si>
  <si>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</si>
  <si>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</si>
  <si>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</si>
  <si>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</si>
  <si>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</si>
  <si>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</si>
  <si>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</si>
  <si>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</si>
  <si>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</si>
  <si>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</si>
  <si>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</si>
  <si>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</si>
  <si>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</si>
  <si>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</si>
  <si>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</si>
  <si>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</si>
  <si>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</si>
  <si>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</si>
  <si>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</si>
  <si>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</si>
  <si>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</si>
  <si>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</si>
  <si>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</si>
  <si>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</si>
  <si>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</si>
  <si>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</si>
  <si>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</si>
  <si>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</si>
  <si>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</si>
  <si>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</si>
  <si>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</si>
  <si>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</si>
  <si>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</si>
  <si>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</si>
  <si>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</si>
  <si>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</si>
  <si>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</si>
  <si>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</si>
  <si>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</si>
  <si>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</si>
  <si>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</si>
  <si>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</si>
  <si>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</si>
  <si>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</si>
  <si>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</si>
  <si>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</si>
  <si>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</si>
  <si>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</si>
  <si>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</si>
  <si>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</si>
  <si>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</si>
  <si>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</si>
  <si>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</si>
  <si>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</si>
  <si>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</si>
  <si>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</si>
  <si>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</si>
  <si>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</si>
  <si>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</si>
  <si>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</si>
  <si>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</si>
  <si>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</si>
  <si>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</si>
  <si>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</si>
  <si>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</si>
  <si>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</si>
  <si>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</si>
  <si>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</si>
  <si>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</si>
  <si>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</si>
  <si>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</si>
  <si>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</si>
  <si>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</si>
  <si>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</si>
  <si>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</si>
  <si>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</si>
  <si>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</si>
  <si>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</si>
  <si>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</si>
  <si>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</si>
  <si>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</si>
  <si>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</si>
  <si>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</si>
  <si>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</si>
  <si>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</si>
  <si>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</si>
  <si>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</si>
  <si>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</si>
  <si>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</si>
  <si>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</si>
  <si>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</si>
  <si>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</si>
  <si>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</si>
  <si>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</si>
  <si>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</si>
  <si>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</si>
  <si>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</si>
  <si>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</si>
  <si>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</si>
  <si>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</si>
  <si>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</si>
  <si>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</si>
  <si>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</si>
  <si>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</si>
  <si>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</si>
  <si>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</si>
  <si>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</si>
  <si>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</si>
  <si>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</si>
  <si>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</si>
  <si>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</si>
  <si>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</si>
  <si>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</si>
  <si>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</si>
  <si>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</si>
  <si>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</si>
  <si>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</si>
  <si>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</si>
  <si>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</si>
  <si>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</si>
  <si>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</si>
  <si>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</si>
  <si>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</si>
  <si>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</si>
  <si>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</si>
  <si>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</si>
  <si>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</si>
  <si>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</si>
  <si>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</si>
  <si>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</si>
  <si>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</si>
  <si>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</si>
  <si>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</si>
  <si>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</si>
  <si>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</si>
  <si>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</si>
  <si>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</si>
  <si>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</si>
  <si>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</si>
  <si>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</si>
  <si>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</si>
  <si>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</si>
  <si>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</si>
  <si>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</si>
  <si>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</si>
  <si>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</si>
  <si>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</si>
  <si>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</si>
  <si>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</si>
  <si>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</si>
  <si>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</si>
  <si>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</si>
  <si>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</si>
  <si>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</si>
  <si>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</si>
  <si>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</si>
  <si>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</si>
  <si>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</si>
  <si>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</si>
  <si>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</si>
  <si>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</si>
  <si>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</si>
  <si>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</si>
  <si>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</si>
  <si>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</si>
  <si>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</si>
  <si>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</si>
  <si>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</si>
  <si>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</si>
  <si>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</si>
  <si>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</si>
  <si>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</si>
  <si>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</si>
  <si>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</si>
  <si>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</si>
  <si>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</si>
  <si>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</si>
  <si>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</si>
  <si>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</si>
  <si>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</si>
  <si>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</si>
  <si>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</si>
  <si>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</si>
  <si>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</si>
  <si>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</si>
  <si>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</si>
  <si>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</si>
  <si>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</si>
  <si>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</si>
  <si>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</si>
  <si>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</si>
  <si>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</si>
  <si>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</si>
  <si>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</si>
  <si>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</si>
  <si>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</si>
  <si>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</si>
  <si>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</si>
  <si>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</si>
  <si>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</si>
  <si>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</si>
  <si>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</si>
  <si>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</si>
  <si>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</si>
  <si>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</si>
  <si>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</si>
  <si>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</si>
  <si>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</si>
  <si>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</si>
  <si>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</si>
  <si>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</si>
  <si>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</si>
  <si>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</si>
  <si>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</si>
  <si>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</si>
  <si>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</si>
  <si>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</si>
  <si>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</si>
  <si>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</si>
  <si>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</si>
  <si>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</si>
  <si>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</si>
  <si>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</si>
  <si>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</si>
  <si>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</si>
  <si>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</si>
  <si>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</si>
  <si>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</si>
  <si>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</si>
  <si>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</si>
  <si>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</si>
  <si>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</si>
  <si>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</si>
  <si>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</si>
  <si>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</si>
  <si>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</si>
  <si>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</si>
  <si>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</si>
  <si>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</si>
  <si>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</si>
  <si>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</si>
  <si>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</si>
  <si>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</si>
  <si>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</si>
  <si>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</si>
  <si>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</si>
  <si>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</si>
  <si>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</si>
  <si>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</si>
  <si>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</si>
  <si>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</si>
  <si>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</si>
  <si>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</si>
  <si>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</si>
  <si>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</si>
  <si>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</si>
  <si>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</si>
  <si>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</si>
  <si>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</si>
  <si>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</si>
  <si>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</si>
  <si>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</si>
  <si>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</si>
  <si>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</si>
  <si>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</si>
  <si>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</si>
  <si>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</si>
  <si>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</si>
  <si>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</si>
  <si>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</si>
  <si>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</si>
  <si>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</si>
  <si>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</si>
  <si>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</si>
  <si>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</si>
  <si>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</si>
  <si>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</si>
  <si>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</si>
  <si>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</si>
  <si>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</si>
  <si>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</si>
  <si>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</si>
  <si>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</si>
  <si>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</si>
  <si>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</si>
  <si>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</si>
  <si>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</si>
  <si>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</si>
  <si>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</si>
  <si>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</si>
  <si>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</si>
  <si>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</si>
  <si>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</si>
  <si>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</si>
  <si>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</si>
  <si>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</si>
  <si>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</si>
  <si>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</si>
  <si>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</si>
  <si>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</si>
  <si>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</si>
  <si>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</si>
  <si>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</si>
  <si>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</si>
  <si>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</si>
  <si>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</si>
  <si>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</si>
  <si>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</si>
  <si>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</si>
  <si>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</si>
  <si>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</si>
  <si>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</si>
  <si>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</si>
  <si>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</si>
  <si>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</si>
  <si>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</si>
  <si>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</si>
  <si>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</si>
  <si>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</si>
  <si>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</si>
  <si>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</si>
  <si>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</si>
  <si>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</si>
  <si>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</si>
  <si>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</si>
  <si>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</si>
  <si>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</si>
  <si>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</si>
  <si>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</si>
  <si>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</si>
  <si>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</si>
  <si>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</si>
  <si>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</si>
  <si>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</si>
  <si>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</si>
  <si>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</si>
  <si>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</si>
  <si>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</si>
  <si>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</si>
  <si>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</si>
  <si>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</si>
  <si>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</si>
  <si>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</si>
  <si>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</si>
  <si>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</si>
  <si>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</si>
  <si>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</si>
  <si>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</si>
  <si>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</si>
  <si>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</si>
  <si>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</si>
  <si>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</si>
  <si>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</si>
  <si>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</si>
  <si>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</si>
  <si>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</si>
  <si>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</si>
  <si>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</si>
  <si>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</si>
  <si>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</si>
  <si>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</si>
  <si>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</si>
  <si>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</si>
  <si>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</si>
  <si>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</si>
  <si>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</si>
  <si>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</si>
  <si>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</si>
  <si>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</si>
  <si>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</si>
  <si>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</si>
  <si>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</si>
  <si>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</si>
  <si>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</si>
  <si>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</si>
  <si>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</si>
  <si>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</si>
  <si>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</si>
  <si>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</si>
  <si>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</si>
  <si>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</si>
  <si>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</si>
  <si>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</si>
  <si>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</si>
  <si>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</si>
  <si>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</si>
  <si>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</si>
  <si>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</si>
  <si>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</si>
  <si>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</si>
  <si>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</si>
  <si>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</si>
  <si>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</si>
  <si>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</si>
  <si>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</si>
  <si>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</si>
  <si>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</si>
  <si>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</si>
  <si>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</si>
  <si>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</si>
  <si>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</si>
  <si>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</si>
  <si>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</si>
  <si>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</si>
  <si>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</si>
  <si>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</si>
  <si>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</si>
  <si>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</si>
  <si>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</si>
  <si>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</si>
  <si>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</si>
  <si>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</si>
  <si>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</si>
  <si>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</si>
  <si>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</si>
  <si>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</si>
  <si>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</si>
  <si>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</si>
  <si>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</si>
  <si>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</si>
  <si>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</si>
  <si>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</si>
  <si>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</si>
  <si>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</si>
  <si>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</si>
  <si>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</si>
  <si>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</si>
  <si>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</si>
  <si>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</si>
  <si>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</si>
  <si>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</si>
  <si>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</si>
  <si>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</si>
  <si>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</si>
  <si>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</si>
  <si>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</si>
  <si>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</si>
  <si>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</si>
  <si>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</si>
  <si>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</si>
  <si>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</si>
  <si>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</si>
  <si>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</si>
  <si>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</si>
  <si>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</si>
  <si>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</si>
  <si>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</si>
  <si>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</si>
  <si>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</si>
  <si>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</si>
  <si>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</si>
  <si>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</si>
  <si>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</si>
  <si>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</si>
  <si>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</si>
  <si>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</si>
  <si>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</si>
  <si>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</si>
  <si>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</si>
  <si>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</si>
  <si>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</si>
  <si>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</si>
  <si>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</si>
  <si>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</si>
  <si>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</si>
  <si>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</si>
  <si>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</si>
  <si>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</si>
  <si>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</si>
  <si>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</si>
  <si>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</si>
  <si>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</si>
  <si>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</si>
  <si>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</si>
  <si>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</si>
  <si>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</si>
  <si>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</si>
  <si>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</si>
  <si>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</si>
  <si>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</si>
  <si>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</si>
  <si>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</si>
  <si>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</si>
  <si>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</si>
  <si>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</si>
  <si>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</si>
  <si>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</si>
  <si>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</si>
  <si>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</si>
  <si>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</si>
  <si>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</si>
  <si>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</si>
  <si>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</si>
  <si>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</si>
  <si>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</si>
  <si>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</si>
  <si>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</si>
  <si>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</si>
  <si>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</si>
  <si>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</si>
  <si>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</si>
  <si>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</si>
  <si>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</si>
  <si>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</si>
  <si>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</si>
  <si>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</si>
  <si>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</si>
  <si>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</si>
  <si>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</si>
  <si>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</si>
  <si>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</si>
  <si>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</si>
  <si>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</si>
  <si>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</si>
  <si>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</si>
  <si>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</si>
  <si>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</si>
  <si>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</si>
  <si>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</si>
  <si>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</si>
  <si>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</si>
  <si>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</si>
  <si>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</si>
  <si>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</si>
  <si>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</si>
  <si>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</si>
  <si>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</si>
  <si>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</si>
  <si>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</si>
  <si>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</si>
  <si>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</si>
  <si>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</si>
  <si>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</si>
  <si>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</si>
  <si>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</si>
  <si>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</si>
  <si>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</si>
  <si>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</si>
  <si>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</si>
  <si>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</si>
  <si>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</si>
  <si>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</si>
  <si>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</si>
  <si>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</si>
  <si>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</si>
  <si>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</si>
  <si>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</si>
  <si>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</si>
  <si>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</si>
  <si>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</si>
  <si>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</si>
  <si>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</si>
  <si>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</si>
  <si>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</si>
  <si>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</si>
  <si>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</si>
  <si>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</si>
  <si>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</si>
  <si>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</si>
  <si>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</si>
  <si>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</si>
  <si>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</si>
  <si>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</si>
  <si>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</si>
  <si>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</si>
  <si>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</si>
  <si>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</si>
  <si>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</si>
  <si>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</si>
  <si>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</si>
  <si>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</si>
  <si>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</si>
  <si>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</si>
  <si>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</si>
  <si>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</si>
  <si>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</si>
  <si>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</si>
  <si>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</si>
  <si>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</si>
  <si>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</si>
  <si>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</si>
  <si>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</si>
  <si>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</si>
  <si>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</si>
  <si>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</si>
  <si>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</si>
  <si>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</si>
  <si>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</si>
  <si>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</si>
  <si>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</si>
  <si>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</si>
  <si>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</si>
  <si>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</si>
  <si>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</si>
  <si>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</si>
  <si>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</si>
  <si>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</si>
  <si>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</si>
  <si>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</si>
  <si>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</si>
  <si>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</si>
  <si>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</si>
  <si>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</si>
  <si>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</si>
  <si>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</si>
  <si>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</si>
  <si>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</si>
  <si>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</si>
  <si>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</si>
  <si>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</si>
  <si>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</si>
  <si>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</si>
  <si>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</si>
  <si>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</si>
  <si>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</si>
  <si>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</si>
  <si>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</si>
  <si>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</si>
  <si>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</si>
  <si>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</si>
  <si>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</si>
  <si>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</si>
  <si>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</si>
  <si>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</si>
  <si>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</si>
  <si>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</si>
  <si>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</si>
  <si>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</si>
  <si>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</si>
  <si>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</si>
  <si>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</si>
  <si>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</si>
  <si>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</si>
  <si>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</si>
  <si>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</si>
  <si>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</si>
  <si>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</si>
  <si>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</si>
  <si>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</si>
  <si>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</si>
  <si>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</si>
  <si>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</si>
  <si>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</si>
  <si>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</si>
  <si>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</si>
  <si>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</si>
  <si>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</si>
  <si>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</si>
  <si>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</si>
  <si>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</si>
  <si>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</si>
  <si>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</si>
  <si>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</si>
  <si>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</si>
  <si>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</si>
  <si>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</si>
  <si>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</si>
  <si>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</si>
  <si>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</si>
  <si>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</si>
  <si>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</si>
  <si>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</si>
  <si>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</si>
  <si>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</si>
  <si>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</si>
  <si>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</si>
  <si>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</si>
  <si>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</si>
  <si>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</si>
  <si>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</si>
  <si>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</si>
  <si>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</si>
  <si>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</si>
  <si>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</si>
  <si>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</si>
  <si>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</si>
  <si>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</si>
  <si>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</si>
  <si>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</si>
  <si>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</si>
  <si>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</si>
  <si>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</si>
  <si>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</si>
  <si>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</si>
  <si>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</si>
  <si>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</si>
  <si>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</si>
  <si>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</si>
  <si>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</si>
  <si>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</si>
  <si>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</si>
  <si>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</si>
  <si>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</si>
  <si>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</si>
  <si>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</si>
  <si>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</si>
  <si>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</si>
  <si>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</si>
  <si>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</si>
  <si>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</si>
  <si>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</si>
  <si>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</si>
  <si>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</si>
  <si>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</si>
  <si>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</si>
  <si>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</si>
  <si>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</si>
  <si>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</si>
  <si>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</si>
  <si>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</si>
  <si>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</si>
  <si>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</si>
  <si>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</si>
  <si>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</si>
  <si>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</si>
  <si>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</si>
  <si>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</si>
  <si>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</si>
  <si>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</si>
  <si>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</si>
  <si>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</si>
  <si>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</si>
  <si>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</si>
  <si>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</si>
  <si>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</si>
  <si>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</si>
  <si>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</si>
  <si>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</si>
  <si>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</si>
  <si>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</si>
  <si>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</si>
  <si>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</si>
  <si>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</si>
  <si>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</si>
  <si>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</si>
  <si>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</si>
  <si>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</si>
  <si>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</si>
  <si>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</si>
  <si>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</si>
  <si>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</si>
  <si>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</si>
  <si>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</si>
  <si>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</si>
  <si>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</si>
  <si>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</si>
  <si>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</si>
  <si>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</si>
  <si>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</si>
  <si>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</si>
  <si>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</si>
  <si>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</si>
  <si>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</si>
  <si>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</si>
  <si>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</si>
  <si>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</si>
  <si>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</si>
  <si>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</si>
  <si>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</si>
  <si>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</si>
  <si>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</si>
  <si>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</si>
  <si>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</si>
  <si>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</si>
  <si>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</si>
  <si>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</si>
  <si>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</si>
  <si>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</si>
  <si>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</si>
  <si>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</si>
  <si>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</si>
  <si>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</si>
  <si>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</si>
  <si>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</si>
  <si>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</si>
  <si>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</si>
  <si>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</si>
  <si>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</si>
  <si>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</si>
  <si>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</si>
  <si>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</si>
  <si>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</si>
  <si>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</si>
  <si>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</si>
  <si>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</si>
  <si>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</si>
  <si>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</si>
  <si>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</si>
  <si>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</si>
  <si>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</si>
  <si>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</si>
  <si>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</si>
  <si>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</si>
  <si>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</si>
  <si>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</si>
  <si>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</si>
  <si>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</si>
  <si>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</si>
  <si>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</si>
  <si>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</si>
  <si>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</si>
  <si>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</si>
  <si>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</si>
  <si>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</si>
  <si>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</si>
  <si>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</si>
  <si>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</si>
  <si>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</si>
  <si>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</si>
  <si>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</si>
  <si>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</si>
  <si>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</si>
  <si>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</si>
  <si>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</si>
  <si>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</si>
  <si>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</si>
  <si>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</si>
  <si>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</si>
  <si>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</si>
  <si>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</si>
  <si>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</si>
  <si>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</si>
  <si>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</si>
  <si>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</si>
  <si>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</si>
  <si>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</si>
  <si>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</si>
  <si>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</si>
  <si>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</si>
  <si>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</si>
  <si>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</si>
  <si>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</si>
  <si>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</si>
  <si>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</si>
  <si>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</si>
  <si>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</si>
  <si>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</si>
  <si>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</si>
  <si>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</si>
  <si>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</si>
  <si>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</si>
  <si>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</si>
  <si>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</si>
  <si>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</si>
  <si>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</si>
  <si>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</si>
  <si>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</si>
  <si>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</si>
  <si>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</si>
  <si>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</si>
  <si>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</si>
  <si>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</si>
  <si>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</si>
  <si>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</si>
  <si>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</si>
  <si>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</si>
  <si>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</si>
  <si>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</si>
  <si>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</si>
  <si>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</si>
  <si>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</si>
  <si>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</si>
  <si>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</si>
  <si>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</si>
  <si>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</si>
  <si>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</si>
  <si>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</si>
  <si>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</si>
  <si>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</si>
  <si>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</si>
  <si>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</si>
  <si>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</si>
  <si>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</si>
  <si>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</si>
  <si>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</si>
  <si>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</si>
  <si>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</si>
  <si>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</si>
  <si>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</si>
  <si>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</si>
  <si>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</si>
  <si>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</si>
  <si>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</si>
  <si>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</si>
  <si>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</si>
  <si>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</si>
  <si>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</si>
  <si>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</si>
  <si>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</si>
  <si>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</si>
  <si>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</si>
  <si>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</si>
  <si>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</si>
  <si>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</si>
  <si>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</si>
  <si>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</si>
  <si>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</si>
  <si>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</si>
  <si>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</si>
  <si>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</si>
  <si>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</si>
  <si>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</si>
  <si>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</si>
  <si>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</si>
  <si>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</si>
  <si>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</si>
  <si>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</si>
  <si>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</si>
  <si>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</si>
  <si>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</si>
  <si>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</si>
  <si>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</si>
  <si>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</si>
  <si>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</si>
  <si>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</si>
  <si>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</si>
  <si>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</si>
  <si>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</si>
  <si>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</si>
  <si>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</si>
  <si>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</si>
  <si>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</si>
  <si>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</si>
  <si>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</si>
  <si>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</si>
  <si>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</si>
  <si>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</si>
  <si>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</si>
  <si>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</si>
  <si>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</si>
  <si>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</si>
  <si>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</si>
  <si>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</si>
  <si>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</si>
  <si>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</si>
  <si>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</si>
  <si>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</si>
  <si>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</si>
  <si>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</si>
  <si>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</si>
  <si>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</si>
  <si>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</si>
  <si>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</si>
  <si>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</si>
  <si>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</si>
  <si>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</si>
  <si>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</si>
  <si>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</si>
  <si>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</si>
  <si>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</si>
  <si>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</si>
  <si>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</si>
  <si>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</si>
  <si>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</si>
  <si>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</si>
  <si>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</si>
  <si>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</si>
  <si>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</si>
  <si>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</si>
  <si>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</si>
  <si>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</si>
  <si>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</si>
  <si>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</si>
  <si>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</si>
  <si>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</si>
  <si>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</si>
  <si>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</si>
  <si>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</si>
  <si>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</si>
  <si>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</si>
  <si>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</si>
  <si>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</si>
  <si>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</si>
  <si>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</si>
  <si>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</si>
  <si>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</si>
  <si>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</si>
  <si>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</si>
  <si>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</si>
  <si>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</si>
  <si>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</si>
  <si>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</si>
  <si>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</si>
  <si>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</si>
  <si>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</si>
  <si>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</si>
  <si>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</si>
  <si>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</si>
  <si>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</si>
  <si>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</si>
  <si>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</si>
  <si>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</si>
  <si>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</si>
  <si>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</si>
  <si>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</si>
  <si>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</si>
  <si>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</si>
  <si>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</si>
  <si>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</si>
  <si>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</si>
  <si>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</si>
  <si>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</si>
  <si>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</si>
  <si>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</si>
  <si>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</si>
  <si>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</si>
  <si>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</si>
  <si>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</si>
  <si>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</si>
  <si>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</si>
  <si>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</si>
  <si>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</si>
  <si>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</si>
  <si>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</si>
  <si>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</si>
  <si>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</si>
  <si>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</si>
  <si>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</si>
  <si>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</si>
  <si>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</si>
  <si>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</si>
  <si>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</si>
  <si>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</si>
  <si>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</si>
  <si>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</si>
  <si>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</si>
  <si>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</si>
  <si>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</si>
  <si>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</si>
  <si>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</si>
  <si>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</si>
  <si>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</si>
  <si>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</si>
  <si>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</si>
  <si>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</si>
  <si>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</si>
  <si>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</si>
  <si>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</si>
  <si>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</si>
  <si>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</si>
  <si>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</si>
  <si>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</si>
  <si>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</si>
  <si>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</si>
  <si>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</si>
  <si>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</si>
  <si>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</si>
  <si>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</si>
  <si>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</si>
  <si>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</si>
  <si>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</si>
  <si>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</si>
  <si>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</si>
  <si>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</si>
  <si>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</si>
  <si>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</si>
  <si>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</si>
  <si>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</si>
  <si>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</si>
  <si>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</si>
  <si>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</si>
  <si>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</si>
  <si>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</si>
  <si>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</si>
  <si>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</si>
  <si>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</si>
  <si>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</si>
  <si>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</si>
  <si>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</si>
  <si>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</si>
  <si>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</si>
  <si>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</si>
  <si>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</si>
  <si>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</si>
  <si>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</si>
  <si>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</si>
  <si>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</si>
  <si>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</si>
  <si>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</si>
  <si>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</si>
  <si>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</si>
  <si>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</si>
  <si>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</si>
  <si>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</si>
  <si>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</si>
  <si>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</si>
  <si>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</si>
  <si>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</si>
  <si>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</si>
  <si>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</si>
  <si>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</si>
  <si>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</si>
  <si>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</si>
  <si>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</si>
  <si>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</si>
  <si>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</si>
  <si>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</si>
  <si>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</si>
  <si>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</si>
  <si>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</si>
  <si>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</si>
  <si>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</si>
  <si>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</si>
  <si>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</si>
  <si>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</si>
  <si>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</si>
  <si>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</si>
  <si>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</si>
  <si>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</si>
  <si>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</si>
  <si>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</si>
  <si>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</si>
  <si>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</si>
  <si>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</si>
  <si>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</si>
  <si>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</si>
  <si>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</si>
  <si>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</si>
  <si>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</si>
  <si>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</si>
  <si>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</si>
  <si>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</si>
  <si>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</si>
  <si>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</si>
  <si>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</si>
  <si>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</si>
  <si>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</si>
  <si>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</si>
  <si>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</si>
  <si>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</si>
  <si>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</si>
  <si>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</si>
  <si>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</si>
  <si>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</si>
  <si>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</si>
  <si>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</si>
  <si>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</si>
  <si>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</si>
  <si>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</si>
  <si>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</si>
  <si>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</si>
  <si>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</si>
  <si>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</si>
  <si>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</si>
  <si>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</si>
  <si>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</si>
  <si>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</si>
  <si>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</si>
  <si>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</si>
  <si>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</si>
  <si>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</si>
  <si>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</si>
  <si>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</si>
  <si>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</si>
  <si>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</si>
  <si>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</si>
  <si>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</si>
  <si>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</si>
  <si>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</si>
  <si>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</si>
  <si>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</si>
  <si>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</si>
  <si>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</si>
  <si>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</si>
  <si>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</si>
  <si>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</si>
  <si>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</si>
  <si>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</si>
  <si>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</si>
  <si>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</si>
  <si>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</si>
  <si>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</si>
  <si>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</si>
  <si>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</si>
  <si>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</si>
  <si>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</si>
  <si>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</si>
  <si>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</si>
  <si>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</si>
  <si>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</si>
  <si>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</si>
  <si>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</si>
  <si>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</si>
  <si>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</si>
  <si>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</si>
  <si>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</si>
  <si>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</si>
  <si>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</si>
  <si>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</si>
  <si>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</si>
  <si>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</si>
  <si>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</si>
  <si>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</si>
  <si>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</si>
  <si>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</si>
  <si>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</si>
  <si>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</si>
  <si>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</si>
  <si>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</si>
  <si>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</si>
  <si>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</si>
  <si>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</si>
  <si>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</si>
  <si>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</si>
  <si>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</si>
  <si>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</si>
  <si>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</si>
  <si>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</si>
  <si>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</si>
  <si>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</si>
  <si>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</si>
  <si>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</si>
  <si>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</si>
  <si>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</si>
  <si>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</si>
  <si>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</si>
  <si>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</si>
  <si>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</si>
  <si>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</si>
  <si>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</si>
  <si>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</si>
  <si>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</si>
  <si>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</si>
  <si>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</si>
  <si>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</si>
  <si>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</si>
  <si>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</si>
  <si>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</si>
  <si>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</si>
  <si>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</si>
  <si>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</si>
  <si>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</si>
  <si>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</si>
  <si>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</si>
  <si>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</si>
  <si>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</si>
  <si>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</si>
  <si>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</si>
  <si>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</si>
  <si>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</si>
  <si>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</si>
  <si>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</si>
  <si>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</si>
  <si>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</si>
  <si>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</si>
  <si>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</si>
  <si>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</si>
  <si>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</si>
  <si>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</si>
  <si>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</si>
  <si>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</si>
  <si>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</si>
  <si>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</si>
  <si>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</si>
  <si>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</si>
  <si>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</si>
  <si>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</si>
  <si>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</si>
  <si>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</si>
  <si>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</si>
  <si>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</si>
  <si>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</si>
  <si>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</si>
  <si>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</si>
  <si>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</si>
  <si>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</si>
  <si>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</si>
  <si>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</si>
  <si>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</si>
  <si>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</si>
  <si>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</si>
  <si>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</si>
  <si>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</si>
  <si>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</si>
  <si>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</si>
  <si>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</si>
  <si>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</si>
  <si>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</si>
  <si>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</si>
  <si>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</si>
  <si>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</si>
  <si>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</si>
  <si>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</si>
  <si>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</si>
  <si>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</si>
  <si>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</si>
  <si>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</si>
  <si>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</si>
  <si>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</si>
  <si>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</si>
  <si>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</si>
  <si>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</si>
  <si>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</si>
  <si>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</si>
  <si>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</si>
  <si>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</si>
  <si>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</si>
  <si>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</si>
  <si>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</si>
  <si>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</si>
  <si>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</si>
  <si>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</si>
  <si>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</si>
  <si>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</si>
  <si>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</si>
  <si>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</si>
  <si>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</si>
  <si>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</si>
  <si>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</si>
  <si>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</si>
  <si>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</si>
  <si>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</si>
  <si>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</si>
  <si>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</si>
  <si>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</si>
  <si>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</si>
  <si>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</si>
  <si>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</si>
  <si>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</si>
  <si>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</si>
  <si>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</si>
  <si>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</si>
  <si>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</si>
  <si>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</si>
  <si>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</si>
  <si>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</si>
  <si>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</si>
  <si>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</si>
  <si>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</si>
  <si>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</si>
  <si>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</si>
  <si>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</si>
  <si>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</si>
  <si>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</si>
  <si>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</si>
  <si>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</si>
  <si>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</si>
  <si>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</si>
  <si>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</si>
  <si>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</si>
  <si>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</si>
  <si>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</si>
  <si>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</si>
  <si>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</si>
  <si>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</si>
  <si>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</si>
  <si>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</si>
  <si>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</si>
  <si>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</si>
  <si>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</si>
  <si>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</si>
  <si>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</si>
  <si>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</si>
  <si>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</si>
  <si>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</si>
  <si>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</si>
  <si>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</si>
  <si>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</si>
  <si>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</si>
  <si>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</si>
  <si>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</si>
  <si>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</si>
  <si>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</si>
  <si>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</si>
  <si>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</si>
  <si>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</si>
  <si>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</si>
  <si>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</si>
  <si>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</si>
  <si>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</si>
  <si>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</si>
  <si>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</si>
  <si>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</si>
  <si>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</si>
  <si>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</si>
  <si>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</si>
  <si>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</si>
  <si>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</si>
  <si>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</si>
  <si>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</si>
  <si>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</si>
  <si>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</si>
  <si>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</si>
  <si>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</si>
  <si>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</si>
  <si>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</si>
  <si>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</si>
  <si>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</si>
  <si>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</si>
  <si>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</si>
  <si>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</si>
  <si>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</si>
  <si>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</si>
  <si>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</si>
  <si>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</si>
  <si>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</si>
  <si>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</si>
  <si>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</si>
  <si>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</si>
  <si>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</si>
  <si>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</si>
  <si>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</si>
  <si>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</si>
  <si>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</si>
  <si>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</si>
  <si>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</si>
  <si>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</si>
  <si>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</si>
  <si>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</si>
  <si>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</si>
  <si>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</si>
  <si>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</si>
  <si>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</si>
  <si>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</si>
  <si>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</si>
  <si>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</si>
  <si>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</si>
  <si>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</si>
  <si>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</si>
  <si>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</si>
  <si>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</si>
  <si>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</si>
  <si>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</si>
  <si>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</si>
  <si>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</si>
  <si>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</si>
  <si>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</si>
  <si>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</si>
  <si>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</si>
  <si>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</si>
  <si>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</si>
  <si>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</si>
  <si>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</si>
  <si>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</si>
  <si>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</si>
  <si>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</si>
  <si>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</si>
  <si>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</si>
  <si>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</si>
  <si>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</si>
  <si>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</si>
  <si>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</si>
  <si>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</si>
  <si>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</si>
  <si>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</si>
  <si>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</si>
  <si>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</si>
  <si>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</si>
  <si>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</si>
  <si>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</si>
  <si>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</si>
  <si>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</si>
  <si>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</si>
  <si>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</si>
  <si>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</si>
  <si>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</si>
  <si>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</si>
  <si>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</si>
  <si>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</si>
  <si>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</si>
  <si>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</si>
  <si>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</si>
  <si>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</si>
  <si>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</si>
  <si>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</si>
  <si>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</si>
  <si>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</si>
  <si>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</si>
  <si>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</si>
  <si>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</si>
  <si>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</si>
  <si>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</si>
  <si>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</si>
  <si>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</si>
  <si>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</si>
  <si>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</si>
  <si>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</si>
  <si>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</si>
  <si>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</si>
  <si>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</si>
  <si>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</si>
  <si>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</si>
  <si>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</si>
  <si>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</si>
  <si>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</si>
  <si>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</si>
  <si>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</si>
  <si>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</si>
  <si>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</si>
  <si>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</si>
  <si>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</si>
  <si>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</si>
  <si>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</si>
  <si>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</si>
  <si>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</si>
  <si>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</si>
  <si>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</si>
  <si>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</si>
  <si>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</si>
  <si>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</si>
  <si>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</si>
  <si>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</si>
  <si>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</si>
  <si>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</si>
  <si>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</si>
  <si>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</si>
  <si>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</si>
  <si>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</si>
  <si>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</si>
  <si>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</si>
  <si>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</si>
  <si>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</si>
  <si>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</si>
  <si>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</si>
  <si>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</si>
  <si>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</si>
  <si>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</si>
  <si>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</si>
  <si>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</si>
  <si>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</si>
  <si>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</si>
  <si>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</si>
  <si>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</si>
  <si>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</si>
  <si>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</si>
  <si>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</si>
  <si>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</si>
  <si>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</si>
  <si>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</si>
  <si>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</si>
  <si>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</si>
  <si>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</si>
  <si>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</si>
  <si>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</si>
  <si>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</si>
  <si>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</si>
  <si>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</si>
  <si>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</si>
  <si>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</si>
  <si>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</si>
  <si>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</si>
  <si>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</si>
  <si>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</si>
  <si>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</si>
  <si>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</si>
  <si>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</si>
  <si>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</si>
  <si>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</si>
  <si>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</si>
  <si>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</si>
  <si>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</si>
  <si>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</si>
  <si>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</si>
  <si>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</si>
  <si>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</si>
  <si>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</si>
  <si>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</si>
  <si>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</si>
  <si>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</si>
  <si>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</si>
  <si>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</si>
  <si>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</si>
  <si>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</si>
  <si>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</si>
  <si>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</si>
  <si>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</si>
  <si>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</si>
  <si>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</si>
  <si>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</si>
  <si>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</si>
  <si>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</si>
  <si>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</si>
  <si>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</si>
  <si>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</si>
  <si>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</si>
  <si>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</si>
  <si>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</si>
  <si>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</si>
  <si>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</si>
  <si>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</si>
  <si>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</si>
  <si>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</si>
  <si>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</si>
  <si>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</si>
  <si>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</si>
  <si>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</si>
  <si>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</si>
  <si>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</si>
  <si>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</si>
  <si>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</si>
  <si>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</si>
  <si>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</si>
  <si>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</si>
  <si>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</si>
  <si>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</si>
  <si>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</si>
  <si>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</si>
  <si>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</si>
  <si>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</si>
  <si>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</si>
  <si>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</si>
  <si>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</si>
  <si>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</si>
  <si>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</si>
  <si>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</si>
  <si>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</si>
  <si>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</si>
  <si>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</si>
  <si>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</si>
  <si>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</si>
  <si>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</si>
  <si>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</si>
  <si>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</si>
  <si>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</si>
  <si>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</si>
  <si>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</si>
  <si>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</si>
  <si>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</si>
  <si>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</si>
  <si>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</si>
  <si>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</si>
  <si>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</si>
  <si>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</si>
  <si>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</si>
  <si>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</si>
  <si>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</si>
  <si>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</si>
  <si>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</si>
  <si>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</si>
  <si>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</si>
  <si>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</si>
  <si>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</si>
  <si>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</si>
  <si>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</si>
  <si>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</si>
  <si>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</si>
  <si>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</si>
  <si>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</si>
  <si>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</si>
  <si>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</si>
  <si>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</si>
  <si>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</si>
  <si>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</si>
  <si>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</si>
  <si>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</si>
  <si>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</si>
  <si>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</si>
  <si>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</si>
  <si>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</si>
  <si>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</si>
  <si>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</si>
  <si>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</si>
  <si>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</si>
  <si>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</si>
  <si>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</si>
  <si>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</si>
  <si>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</si>
  <si>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</si>
  <si>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</si>
  <si>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</si>
  <si>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</si>
  <si>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</si>
  <si>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</si>
  <si>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</si>
  <si>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</si>
  <si>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</si>
  <si>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</si>
  <si>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</si>
  <si>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</si>
  <si>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</si>
  <si>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</si>
  <si>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</si>
  <si>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</si>
  <si>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</si>
  <si>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</si>
  <si>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</si>
  <si>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</si>
  <si>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</si>
  <si>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</si>
  <si>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</si>
  <si>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</si>
  <si>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</si>
  <si>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</si>
  <si>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</si>
  <si>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</si>
  <si>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</si>
  <si>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</si>
  <si>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</si>
  <si>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</si>
  <si>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</si>
  <si>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</si>
  <si>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</si>
  <si>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</si>
  <si>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</si>
  <si>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</si>
  <si>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</si>
  <si>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</si>
  <si>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</si>
  <si>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</si>
  <si>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</si>
  <si>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</si>
  <si>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</si>
  <si>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</si>
  <si>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</si>
  <si>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</si>
  <si>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</si>
  <si>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</si>
  <si>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</si>
  <si>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</si>
  <si>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</si>
  <si>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</si>
  <si>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</si>
  <si>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</si>
  <si>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</si>
  <si>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</si>
  <si>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</si>
  <si>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</si>
  <si>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</si>
  <si>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</si>
  <si>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</si>
  <si>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</si>
  <si>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</si>
  <si>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</si>
  <si>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</si>
  <si>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</si>
  <si>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</si>
  <si>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</si>
  <si>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</si>
  <si>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</si>
  <si>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</si>
  <si>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</si>
  <si>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</si>
  <si>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</si>
  <si>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</si>
  <si>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</si>
  <si>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</si>
  <si>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</si>
  <si>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</si>
  <si>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</si>
  <si>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</si>
  <si>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</si>
  <si>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</si>
  <si>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</si>
  <si>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</si>
  <si>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</si>
  <si>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</si>
  <si>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</si>
  <si>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</si>
  <si>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</si>
  <si>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</si>
  <si>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</si>
  <si>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</si>
  <si>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</si>
  <si>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</si>
  <si>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</si>
  <si>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</si>
  <si>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</si>
  <si>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</si>
  <si>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</si>
  <si>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</si>
  <si>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</si>
  <si>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</si>
  <si>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</si>
  <si>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</si>
  <si>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</si>
  <si>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</si>
  <si>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</si>
  <si>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</si>
  <si>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</si>
  <si>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</si>
  <si>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</si>
  <si>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</si>
  <si>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</si>
  <si>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</si>
  <si>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</si>
  <si>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</si>
  <si>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</si>
  <si>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</si>
  <si>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</si>
  <si>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</si>
  <si>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</si>
  <si>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</si>
  <si>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</si>
  <si>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</si>
  <si>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</si>
  <si>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</si>
  <si>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</si>
  <si>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</si>
  <si>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</si>
  <si>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</si>
  <si>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</si>
  <si>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</si>
  <si>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</si>
  <si>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</si>
  <si>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</si>
  <si>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</si>
  <si>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</si>
  <si>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</si>
  <si>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</si>
  <si>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</si>
  <si>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</si>
  <si>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</si>
  <si>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</si>
  <si>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</si>
  <si>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</si>
  <si>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</si>
  <si>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</si>
  <si>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</si>
  <si>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</si>
  <si>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</si>
  <si>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</si>
  <si>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</si>
  <si>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</si>
  <si>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</si>
  <si>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</si>
  <si>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</si>
  <si>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</si>
  <si>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</si>
  <si>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</si>
  <si>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</si>
  <si>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</si>
  <si>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</si>
  <si>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</si>
  <si>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</si>
  <si>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</si>
  <si>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</si>
  <si>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</si>
  <si>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</si>
  <si>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</si>
  <si>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</si>
  <si>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</si>
  <si>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</si>
  <si>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</si>
  <si>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</si>
  <si>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</si>
  <si>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</si>
  <si>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</si>
  <si>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</si>
  <si>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</si>
  <si>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</si>
  <si>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</si>
  <si>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</si>
  <si>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</si>
  <si>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</si>
  <si>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</si>
  <si>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</si>
  <si>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</si>
  <si>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</si>
  <si>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</si>
  <si>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</si>
  <si>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</si>
  <si>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</si>
  <si>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</si>
  <si>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</si>
  <si>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</si>
  <si>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</si>
  <si>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</si>
  <si>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</si>
  <si>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</si>
  <si>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</si>
  <si>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</si>
  <si>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</si>
  <si>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</si>
  <si>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</si>
  <si>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</si>
  <si>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</si>
  <si>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</si>
  <si>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</si>
  <si>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</si>
  <si>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</si>
  <si>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</si>
  <si>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</si>
  <si>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</si>
  <si>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</si>
  <si>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</si>
  <si>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</si>
  <si>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</si>
  <si>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</si>
  <si>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</si>
  <si>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</si>
  <si>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</si>
  <si>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</si>
  <si>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</si>
  <si>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</si>
  <si>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</si>
  <si>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</si>
  <si>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</si>
  <si>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</si>
  <si>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</si>
  <si>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</si>
  <si>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</si>
  <si>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</si>
  <si>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</si>
  <si>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</si>
  <si>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</si>
  <si>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</si>
  <si>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</si>
  <si>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</si>
  <si>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</si>
  <si>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</si>
  <si>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</si>
  <si>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</si>
  <si>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</si>
  <si>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</si>
  <si>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</si>
  <si>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</si>
  <si>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</si>
  <si>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</si>
  <si>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</si>
  <si>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</si>
  <si>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</si>
  <si>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</si>
  <si>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</si>
  <si>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</si>
  <si>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</si>
  <si>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</si>
  <si>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</si>
  <si>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</si>
  <si>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</si>
  <si>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</si>
  <si>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</si>
  <si>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</si>
  <si>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</si>
  <si>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</si>
  <si>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</si>
  <si>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</si>
  <si>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</si>
  <si>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</si>
  <si>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</si>
  <si>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</si>
  <si>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</si>
  <si>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</si>
  <si>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</si>
  <si>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</si>
  <si>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</si>
  <si>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</si>
  <si>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</si>
  <si>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</si>
  <si>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</si>
  <si>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</si>
  <si>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</si>
  <si>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</si>
  <si>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</si>
  <si>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</si>
  <si>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</si>
  <si>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</si>
  <si>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</si>
  <si>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</si>
  <si>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</si>
  <si>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</si>
  <si>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</si>
  <si>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</si>
  <si>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</si>
  <si>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</si>
  <si>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</si>
  <si>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</si>
  <si>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</si>
  <si>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</si>
  <si>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</si>
  <si>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</si>
  <si>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</si>
  <si>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</si>
  <si>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</si>
  <si>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</si>
  <si>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</si>
  <si>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</si>
  <si>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</si>
  <si>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</si>
  <si>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</si>
  <si>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</si>
  <si>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</si>
  <si>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</si>
  <si>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</si>
  <si>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</si>
  <si>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</si>
  <si>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</si>
  <si>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</si>
  <si>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</si>
  <si>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</si>
  <si>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</si>
  <si>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</si>
  <si>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</si>
  <si>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</si>
  <si>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</si>
  <si>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</si>
  <si>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</si>
  <si>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</si>
  <si>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</si>
  <si>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</si>
  <si>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</si>
  <si>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</si>
  <si>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</si>
  <si>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</si>
  <si>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</si>
  <si>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</si>
  <si>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</si>
  <si>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</si>
  <si>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</si>
  <si>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</si>
  <si>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</si>
  <si>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</si>
  <si>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</si>
  <si>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</si>
  <si>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</si>
  <si>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</si>
  <si>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</si>
  <si>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</si>
  <si>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</si>
  <si>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</si>
  <si>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</si>
  <si>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</si>
  <si>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</si>
  <si>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</si>
  <si>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</si>
  <si>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</si>
  <si>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</si>
  <si>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</si>
  <si>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</si>
  <si>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</si>
  <si>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</si>
  <si>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</si>
  <si>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</si>
  <si>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</si>
  <si>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</si>
  <si>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</si>
  <si>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</si>
  <si>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</si>
  <si>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</si>
  <si>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</si>
  <si>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</si>
  <si>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</si>
  <si>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</si>
  <si>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</si>
  <si>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</si>
  <si>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</si>
  <si>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</si>
  <si>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</si>
  <si>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</si>
  <si>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</si>
  <si>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</si>
  <si>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</si>
  <si>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</si>
  <si>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</si>
  <si>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</si>
  <si>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</si>
  <si>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</si>
  <si>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</si>
  <si>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</si>
  <si>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</si>
  <si>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</si>
  <si>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</si>
  <si>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</si>
  <si>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</si>
  <si>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</si>
  <si>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</si>
  <si>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</si>
  <si>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</si>
  <si>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</si>
  <si>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</si>
  <si>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</si>
  <si>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</si>
  <si>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</si>
  <si>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</si>
  <si>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</si>
  <si>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</si>
  <si>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</si>
  <si>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</si>
  <si>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</si>
  <si>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</si>
  <si>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</si>
  <si>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</si>
  <si>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</si>
  <si>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</si>
  <si>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</si>
  <si>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</si>
  <si>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</si>
  <si>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</si>
  <si>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</si>
  <si>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</si>
  <si>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</si>
  <si>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</si>
  <si>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</si>
  <si>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</si>
  <si>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</si>
  <si>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</si>
  <si>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</si>
  <si>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</si>
  <si>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</si>
  <si>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</si>
  <si>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</si>
  <si>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</si>
  <si>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</si>
  <si>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</si>
  <si>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</si>
  <si>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</si>
  <si>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</si>
  <si>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</si>
  <si>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</si>
  <si>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</si>
  <si>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</si>
  <si>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</si>
  <si>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</si>
  <si>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</si>
  <si>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</si>
  <si>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</si>
  <si>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</si>
  <si>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</si>
  <si>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</si>
  <si>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</si>
  <si>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</si>
  <si>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</si>
  <si>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</si>
  <si>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</si>
  <si>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</si>
  <si>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</si>
  <si>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</si>
  <si>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</si>
  <si>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</si>
  <si>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</si>
  <si>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</si>
  <si>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</si>
  <si>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</si>
  <si>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</si>
  <si>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</si>
  <si>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</si>
  <si>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</si>
  <si>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</si>
  <si>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</si>
  <si>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</si>
  <si>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</si>
  <si>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</si>
  <si>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</si>
  <si>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</si>
  <si>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</si>
  <si>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</si>
  <si>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</si>
  <si>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</si>
  <si>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</si>
  <si>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</si>
  <si>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</si>
  <si>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</si>
  <si>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</si>
  <si>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</si>
  <si>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</si>
  <si>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</si>
  <si>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</si>
  <si>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</si>
  <si>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</si>
  <si>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</si>
  <si>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</si>
  <si>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</si>
  <si>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</si>
  <si>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</si>
  <si>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</si>
  <si>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</si>
  <si>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</si>
  <si>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</si>
  <si>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</si>
  <si>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</si>
  <si>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</si>
  <si>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</si>
  <si>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</si>
  <si>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</si>
  <si>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</si>
  <si>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</si>
  <si>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</si>
  <si>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</si>
  <si>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</si>
  <si>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</si>
  <si>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</si>
  <si>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</si>
  <si>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</si>
  <si>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</si>
  <si>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</si>
  <si>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</si>
  <si>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</si>
  <si>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</si>
  <si>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</si>
  <si>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</si>
  <si>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</si>
  <si>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</si>
  <si>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</si>
  <si>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</si>
  <si>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</si>
  <si>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</si>
  <si>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</si>
  <si>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</si>
  <si>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</si>
  <si>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</si>
  <si>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</si>
  <si>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</si>
  <si>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</si>
  <si>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</si>
  <si>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</si>
  <si>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</si>
  <si>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</si>
  <si>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</si>
  <si>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</si>
  <si>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</si>
  <si>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</si>
  <si>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</si>
  <si>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</si>
  <si>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</si>
  <si>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</si>
  <si>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</si>
  <si>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</si>
  <si>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</si>
  <si>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</si>
  <si>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</si>
  <si>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</si>
  <si>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</si>
  <si>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</si>
  <si>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</si>
  <si>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</si>
  <si>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</si>
  <si>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</si>
  <si>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</si>
  <si>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</si>
  <si>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</si>
  <si>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</si>
  <si>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</si>
  <si>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</si>
  <si>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</si>
  <si>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</si>
  <si>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</si>
  <si>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</si>
  <si>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</si>
  <si>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</si>
  <si>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</si>
  <si>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</si>
  <si>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</si>
  <si>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</si>
  <si>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</si>
  <si>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</si>
  <si>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</si>
  <si>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</si>
  <si>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</si>
  <si>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</si>
  <si>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</si>
  <si>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</si>
  <si>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</si>
  <si>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</si>
  <si>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</si>
  <si>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</si>
  <si>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</si>
  <si>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</si>
  <si>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</si>
  <si>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</si>
  <si>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</si>
  <si>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</si>
  <si>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</si>
  <si>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</si>
  <si>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</si>
  <si>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</si>
  <si>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</si>
  <si>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</si>
  <si>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</si>
  <si>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</si>
  <si>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</si>
  <si>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</si>
  <si>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</si>
  <si>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</si>
  <si>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</si>
  <si>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</si>
  <si>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</si>
  <si>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</si>
  <si>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</si>
  <si>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</si>
  <si>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</si>
  <si>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</si>
  <si>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</si>
  <si>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</si>
  <si>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</si>
  <si>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</si>
  <si>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</si>
  <si>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</si>
  <si>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</si>
  <si>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</si>
  <si>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</si>
  <si>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</si>
  <si>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</si>
  <si>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</si>
  <si>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</si>
  <si>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</si>
  <si>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</si>
  <si>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</si>
  <si>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</si>
  <si>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</si>
  <si>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</si>
  <si>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</si>
  <si>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</si>
  <si>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</si>
  <si>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</si>
  <si>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</si>
  <si>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</si>
  <si>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</si>
  <si>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</si>
  <si>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</si>
  <si>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</si>
  <si>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</si>
  <si>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</si>
  <si>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</si>
  <si>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</si>
  <si>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</si>
  <si>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</si>
  <si>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</si>
  <si>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</si>
  <si>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</si>
  <si>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</si>
  <si>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</si>
  <si>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</si>
  <si>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</si>
  <si>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</si>
  <si>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</si>
  <si>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</si>
  <si>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</si>
  <si>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</si>
  <si>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</si>
  <si>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</si>
  <si>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</si>
  <si>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</si>
  <si>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</si>
  <si>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</si>
  <si>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</si>
  <si>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</si>
  <si>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</si>
  <si>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</si>
  <si>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</si>
  <si>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</si>
  <si>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</si>
  <si>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</si>
  <si>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</si>
  <si>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</si>
  <si>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</si>
  <si>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</si>
  <si>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</si>
  <si>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</si>
  <si>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</si>
  <si>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</si>
  <si>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</si>
  <si>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</si>
  <si>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</si>
  <si>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</si>
  <si>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</si>
  <si>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</si>
  <si>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</si>
  <si>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</si>
  <si>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</si>
  <si>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</si>
  <si>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</si>
  <si>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</si>
  <si>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</si>
  <si>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</si>
  <si>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</si>
  <si>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</si>
  <si>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</si>
  <si>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</si>
  <si>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</si>
  <si>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</si>
  <si>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</si>
  <si>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</si>
  <si>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</si>
  <si>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</si>
  <si>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</si>
  <si>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</si>
  <si>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</si>
  <si>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</si>
  <si>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</si>
  <si>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</si>
  <si>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</si>
  <si>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</si>
  <si>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</si>
  <si>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</si>
  <si>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</si>
  <si>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</si>
  <si>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</si>
  <si>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</si>
  <si>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</si>
  <si>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</si>
  <si>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</si>
  <si>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</si>
  <si>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</si>
  <si>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</si>
  <si>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</si>
  <si>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</si>
  <si>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</si>
  <si>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</si>
  <si>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</si>
  <si>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</si>
  <si>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</si>
  <si>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</si>
  <si>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</si>
  <si>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</si>
  <si>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</si>
  <si>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</si>
  <si>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</si>
  <si>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</si>
  <si>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</si>
  <si>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</si>
  <si>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</si>
  <si>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</si>
  <si>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</si>
  <si>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</si>
  <si>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</si>
  <si>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</si>
  <si>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</si>
  <si>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</si>
  <si>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</si>
  <si>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</si>
  <si>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</si>
  <si>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</si>
  <si>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</si>
  <si>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</si>
  <si>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</si>
  <si>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</si>
  <si>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</si>
  <si>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</si>
  <si>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</si>
  <si>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</si>
  <si>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</si>
  <si>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</si>
  <si>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</si>
  <si>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</si>
  <si>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</si>
  <si>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</si>
  <si>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</si>
  <si>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</si>
  <si>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</si>
  <si>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</si>
  <si>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</si>
  <si>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</si>
  <si>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</si>
  <si>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</si>
  <si>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</si>
  <si>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</si>
  <si>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</si>
  <si>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</si>
  <si>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</si>
  <si>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</si>
  <si>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</si>
  <si>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</si>
  <si>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</si>
  <si>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</si>
  <si>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</si>
  <si>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</si>
  <si>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</si>
  <si>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</si>
  <si>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</si>
  <si>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</si>
  <si>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</si>
  <si>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</si>
  <si>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</si>
  <si>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</si>
  <si>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</si>
  <si>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</si>
  <si>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</si>
  <si>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</si>
  <si>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</si>
  <si>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</si>
  <si>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</si>
  <si>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</si>
  <si>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</si>
  <si>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</si>
  <si>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</si>
  <si>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</si>
  <si>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</si>
  <si>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</si>
  <si>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</si>
  <si>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</si>
  <si>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</si>
  <si>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</si>
  <si>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</si>
  <si>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</si>
  <si>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</si>
  <si>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</si>
  <si>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</si>
  <si>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</si>
  <si>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</si>
  <si>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</si>
  <si>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</si>
  <si>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</si>
  <si>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</si>
  <si>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</si>
  <si>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</si>
  <si>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</si>
  <si>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</si>
  <si>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</si>
  <si>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</si>
  <si>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</si>
  <si>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</si>
  <si>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</si>
  <si>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</si>
  <si>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</si>
  <si>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</si>
  <si>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</si>
  <si>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</si>
  <si>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</si>
  <si>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</si>
  <si>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</si>
  <si>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</si>
  <si>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</si>
  <si>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</si>
  <si>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</si>
  <si>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</si>
  <si>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</si>
  <si>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</si>
  <si>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</si>
  <si>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</si>
  <si>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</si>
  <si>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</si>
  <si>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</si>
  <si>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</si>
  <si>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</si>
  <si>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</si>
  <si>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</si>
  <si>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</si>
  <si>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</si>
  <si>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</si>
  <si>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</si>
  <si>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</si>
  <si>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</si>
  <si>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</si>
  <si>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</si>
  <si>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</si>
  <si>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</si>
  <si>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</si>
  <si>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</si>
  <si>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</si>
  <si>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</si>
  <si>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</si>
  <si>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</si>
  <si>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</si>
  <si>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</si>
  <si>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</si>
  <si>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</si>
  <si>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</si>
  <si>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</si>
  <si>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</si>
  <si>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</si>
  <si>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</si>
  <si>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</si>
  <si>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</si>
  <si>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</si>
  <si>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</si>
  <si>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</si>
  <si>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</si>
  <si>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</si>
  <si>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</si>
  <si>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</si>
  <si>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</si>
  <si>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</si>
  <si>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</si>
  <si>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</si>
  <si>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</si>
  <si>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</si>
  <si>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</si>
  <si>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</si>
  <si>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</si>
  <si>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</si>
  <si>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</si>
  <si>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</si>
  <si>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</si>
  <si>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</si>
  <si>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</si>
  <si>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</si>
  <si>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</si>
  <si>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</si>
  <si>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</si>
  <si>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</si>
  <si>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</si>
  <si>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</si>
  <si>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</si>
  <si>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</si>
  <si>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</si>
  <si>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</si>
  <si>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</si>
  <si>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</si>
  <si>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</si>
  <si>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</si>
  <si>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</si>
  <si>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</si>
  <si>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</si>
  <si>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</si>
  <si>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</si>
  <si>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</si>
  <si>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</si>
  <si>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</si>
  <si>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</si>
  <si>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</si>
  <si>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</si>
  <si>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</si>
  <si>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</si>
  <si>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</si>
  <si>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</si>
  <si>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</si>
  <si>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</si>
  <si>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</si>
  <si>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</si>
  <si>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</si>
  <si>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</si>
  <si>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</si>
  <si>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</si>
  <si>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</si>
  <si>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</si>
  <si>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</si>
  <si>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</si>
  <si>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</si>
  <si>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</si>
  <si>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</si>
  <si>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</si>
  <si>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</si>
  <si>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</si>
  <si>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</si>
  <si>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</si>
  <si>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</si>
  <si>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</si>
  <si>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</si>
  <si>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</si>
  <si>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</si>
  <si>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</si>
  <si>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</si>
  <si>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</si>
  <si>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</si>
  <si>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</si>
  <si>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</si>
  <si>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</si>
  <si>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</si>
  <si>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</si>
  <si>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</si>
  <si>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</si>
  <si>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</si>
  <si>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</si>
  <si>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</si>
  <si>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</si>
  <si>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</si>
  <si>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</si>
  <si>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</si>
  <si>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</si>
  <si>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</si>
  <si>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</si>
  <si>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</si>
  <si>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</si>
  <si>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</si>
  <si>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</si>
  <si>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</si>
  <si>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</si>
  <si>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</si>
  <si>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</si>
  <si>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</si>
  <si>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</si>
  <si>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</si>
  <si>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</si>
  <si>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</si>
  <si>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</si>
  <si>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</si>
  <si>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</si>
  <si>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</si>
  <si>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</si>
  <si>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</si>
  <si>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</si>
  <si>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</si>
  <si>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</si>
  <si>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</si>
  <si>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</si>
  <si>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</si>
  <si>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</si>
  <si>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</si>
  <si>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</si>
  <si>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</si>
  <si>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</si>
  <si>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</si>
  <si>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</si>
  <si>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</si>
  <si>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</si>
  <si>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</si>
  <si>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</si>
  <si>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</si>
  <si>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</si>
  <si>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</si>
  <si>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</si>
  <si>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</si>
  <si>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</si>
  <si>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</si>
  <si>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</si>
  <si>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</si>
  <si>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</si>
  <si>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</si>
  <si>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</si>
  <si>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</si>
  <si>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</si>
  <si>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</si>
  <si>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</si>
  <si>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</si>
  <si>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</si>
  <si>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</si>
  <si>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</si>
  <si>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</si>
  <si>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</si>
  <si>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</si>
  <si>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</si>
  <si>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</si>
  <si>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</si>
  <si>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</si>
  <si>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</si>
  <si>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</si>
  <si>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</si>
  <si>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</si>
  <si>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</si>
  <si>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</si>
  <si>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</si>
  <si>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</si>
  <si>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</si>
  <si>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</si>
  <si>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</si>
  <si>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</si>
  <si>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</si>
  <si>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</si>
  <si>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</si>
  <si>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</si>
  <si>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</si>
  <si>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</si>
  <si>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</si>
  <si>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</si>
  <si>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</si>
  <si>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</si>
  <si>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</si>
  <si>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</si>
  <si>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</si>
  <si>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</si>
  <si>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</si>
  <si>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</si>
  <si>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</si>
  <si>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</si>
  <si>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</si>
  <si>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</si>
  <si>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</si>
  <si>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</si>
  <si>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</si>
  <si>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</si>
  <si>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</si>
  <si>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</si>
  <si>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</si>
  <si>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</si>
  <si>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</si>
  <si>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</si>
  <si>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</si>
  <si>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</si>
  <si>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</si>
  <si>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</si>
  <si>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</si>
  <si>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</si>
  <si>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</si>
  <si>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</si>
  <si>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</si>
  <si>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</si>
  <si>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</si>
  <si>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</si>
  <si>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</si>
  <si>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</si>
  <si>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</si>
  <si>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</si>
  <si>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</si>
  <si>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</si>
  <si>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</si>
  <si>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</si>
  <si>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</si>
  <si>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</si>
  <si>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</si>
  <si>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</si>
  <si>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</si>
  <si>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</si>
  <si>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</si>
  <si>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</si>
  <si>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</si>
  <si>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</si>
  <si>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</si>
  <si>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</si>
  <si>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</si>
  <si>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</si>
  <si>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</si>
  <si>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</si>
  <si>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</si>
  <si>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</si>
  <si>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</si>
  <si>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</si>
  <si>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</si>
  <si>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</si>
  <si>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</si>
  <si>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</si>
  <si>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</si>
  <si>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</si>
  <si>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</si>
  <si>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</si>
  <si>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</si>
  <si>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</si>
  <si>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</si>
  <si>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</si>
  <si>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</si>
  <si>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</si>
  <si>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</si>
  <si>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</si>
  <si>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</si>
  <si>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</si>
  <si>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</si>
  <si>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</si>
  <si>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</si>
  <si>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</si>
  <si>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</si>
  <si>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</si>
  <si>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</si>
  <si>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</si>
  <si>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</si>
  <si>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</si>
  <si>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</si>
  <si>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</si>
  <si>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</si>
  <si>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</si>
  <si>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</si>
  <si>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</si>
  <si>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</si>
  <si>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</si>
  <si>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</si>
  <si>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</si>
  <si>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</si>
  <si>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</si>
  <si>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</si>
  <si>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</si>
  <si>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</si>
  <si>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</si>
  <si>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</si>
  <si>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</si>
  <si>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</si>
  <si>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</si>
  <si>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</si>
  <si>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</si>
  <si>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</si>
  <si>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</si>
  <si>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</si>
  <si>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</si>
  <si>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</si>
  <si>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</si>
  <si>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</si>
  <si>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</si>
  <si>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</si>
  <si>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</si>
  <si>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</si>
  <si>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</si>
  <si>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</si>
  <si>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</si>
  <si>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</si>
  <si>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</si>
  <si>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</si>
  <si>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</si>
  <si>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</si>
  <si>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</si>
  <si>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</si>
  <si>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</si>
  <si>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</si>
  <si>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</si>
  <si>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</si>
  <si>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</si>
  <si>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</si>
  <si>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</si>
  <si>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</si>
  <si>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</si>
  <si>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</si>
  <si>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</si>
  <si>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</si>
  <si>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</si>
  <si>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</si>
  <si>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</si>
  <si>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</si>
  <si>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</si>
  <si>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</si>
  <si>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</si>
  <si>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</si>
  <si>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</si>
  <si>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</si>
  <si>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</si>
  <si>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</si>
  <si>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</si>
  <si>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</si>
  <si>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</si>
  <si>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</si>
  <si>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</si>
  <si>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</si>
  <si>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</si>
  <si>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</si>
  <si>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</si>
  <si>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</si>
  <si>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</si>
  <si>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</si>
  <si>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</si>
  <si>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</si>
  <si>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</si>
  <si>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</si>
  <si>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</si>
  <si>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</si>
  <si>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</si>
  <si>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</si>
  <si>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</si>
  <si>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</si>
  <si>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</si>
  <si>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</si>
  <si>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</si>
  <si>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</si>
  <si>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</si>
  <si>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</si>
  <si>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</si>
  <si>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</si>
  <si>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</si>
  <si>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</si>
  <si>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</si>
  <si>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</si>
  <si>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</si>
  <si>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</si>
  <si>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</si>
  <si>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</si>
  <si>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</si>
  <si>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</si>
  <si>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</si>
  <si>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</si>
  <si>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</si>
  <si>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</si>
  <si>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</si>
  <si>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</si>
  <si>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</si>
  <si>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</si>
  <si>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</si>
  <si>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</si>
  <si>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</si>
  <si>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</si>
  <si>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</si>
  <si>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</si>
  <si>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</si>
  <si>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</si>
  <si>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</si>
  <si>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</si>
  <si>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</si>
  <si>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</si>
  <si>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</si>
  <si>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</si>
  <si>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</si>
  <si>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</si>
  <si>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</si>
  <si>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</si>
  <si>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</si>
  <si>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</si>
  <si>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</si>
  <si>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</si>
  <si>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</si>
  <si>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</si>
  <si>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</si>
  <si>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</si>
  <si>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</si>
  <si>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</si>
  <si>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</si>
  <si>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</si>
  <si>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</si>
  <si>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</si>
  <si>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</si>
  <si>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</si>
  <si>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</si>
  <si>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</si>
  <si>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</si>
  <si>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</si>
  <si>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</si>
  <si>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</si>
  <si>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</si>
  <si>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</si>
  <si>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</si>
  <si>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</si>
  <si>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</si>
  <si>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</si>
  <si>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</si>
  <si>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</si>
  <si>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</si>
  <si>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</si>
  <si>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</si>
  <si>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</si>
  <si>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</si>
  <si>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</si>
  <si>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</si>
  <si>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</si>
  <si>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</si>
  <si>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</si>
  <si>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</si>
  <si>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</si>
  <si>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</si>
  <si>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</si>
  <si>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</si>
  <si>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</si>
  <si>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</si>
  <si>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</si>
  <si>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</si>
  <si>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</si>
  <si>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</si>
  <si>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</si>
  <si>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</si>
  <si>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</si>
  <si>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</si>
  <si>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</si>
  <si>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</si>
  <si>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</si>
  <si>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</si>
  <si>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</si>
  <si>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</si>
  <si>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</si>
  <si>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</si>
  <si>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</si>
  <si>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</si>
  <si>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</si>
  <si>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</si>
  <si>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</si>
  <si>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</si>
  <si>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</si>
  <si>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</si>
  <si>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</si>
  <si>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</si>
  <si>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</si>
  <si>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</si>
  <si>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</si>
  <si>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</si>
  <si>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</si>
  <si>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</si>
  <si>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</si>
  <si>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</si>
  <si>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</si>
  <si>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</si>
  <si>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</si>
  <si>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</si>
  <si>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</si>
  <si>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</si>
  <si>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</si>
  <si>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</si>
  <si>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</si>
  <si>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</si>
  <si>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</si>
  <si>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</si>
  <si>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</si>
  <si>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</si>
  <si>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</si>
  <si>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</si>
  <si>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</si>
  <si>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</si>
  <si>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</si>
  <si>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</si>
  <si>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</si>
  <si>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</si>
  <si>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</si>
  <si>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</si>
  <si>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</si>
  <si>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</si>
  <si>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</si>
  <si>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</si>
  <si>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</si>
  <si>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</si>
  <si>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</si>
  <si>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</si>
  <si>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</si>
  <si>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</si>
  <si>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</si>
  <si>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</si>
  <si>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</si>
  <si>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</si>
  <si>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</si>
  <si>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</si>
  <si>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</si>
  <si>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</si>
  <si>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</si>
  <si>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</si>
  <si>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</si>
  <si>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</si>
  <si>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</si>
  <si>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</si>
  <si>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</si>
  <si>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</si>
  <si>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</si>
  <si>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</si>
  <si>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</si>
  <si>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</si>
  <si>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</si>
  <si>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</si>
  <si>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</si>
  <si>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</si>
  <si>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</si>
  <si>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</si>
  <si>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</si>
  <si>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</si>
  <si>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</si>
  <si>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</si>
  <si>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</si>
  <si>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</si>
  <si>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</si>
  <si>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</si>
  <si>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</si>
  <si>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</si>
  <si>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</si>
  <si>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</si>
  <si>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</si>
  <si>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</si>
  <si>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</si>
  <si>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</si>
  <si>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</si>
  <si>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</si>
  <si>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</si>
  <si>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</si>
  <si>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</si>
  <si>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</si>
  <si>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</si>
  <si>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</si>
  <si>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</si>
  <si>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</si>
  <si>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</si>
  <si>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</si>
  <si>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</si>
  <si>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</si>
  <si>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</si>
  <si>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</si>
  <si>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</si>
  <si>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</si>
  <si>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</si>
  <si>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</si>
  <si>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</si>
  <si>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</si>
  <si>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</si>
  <si>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</si>
  <si>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</si>
  <si>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</si>
  <si>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</si>
  <si>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</si>
  <si>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</si>
  <si>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</si>
  <si>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</si>
  <si>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</si>
  <si>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</si>
  <si>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</si>
  <si>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</si>
  <si>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</si>
  <si>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</si>
  <si>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</si>
  <si>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</si>
  <si>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</si>
  <si>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</si>
  <si>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</si>
  <si>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</si>
  <si>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</si>
  <si>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</si>
  <si>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</si>
  <si>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</si>
  <si>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</si>
  <si>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</si>
  <si>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</si>
  <si>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</si>
  <si>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</si>
  <si>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</si>
  <si>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</si>
  <si>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</si>
  <si>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</si>
  <si>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</si>
  <si>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</si>
  <si>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</si>
  <si>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</si>
  <si>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</si>
  <si>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</si>
  <si>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</si>
  <si>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</si>
  <si>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</si>
  <si>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</si>
  <si>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</si>
  <si>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</si>
  <si>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</si>
  <si>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</si>
  <si>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</si>
  <si>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</si>
  <si>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</si>
  <si>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</si>
  <si>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</si>
  <si>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</si>
  <si>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</si>
  <si>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</si>
  <si>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</si>
  <si>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</si>
  <si>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</si>
  <si>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</si>
  <si>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</si>
  <si>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</si>
  <si>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</si>
  <si>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</si>
  <si>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</si>
  <si>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</si>
  <si>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</si>
  <si>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</si>
  <si>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</si>
  <si>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</si>
  <si>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</si>
  <si>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</si>
  <si>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</si>
  <si>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</si>
  <si>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</si>
  <si>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</si>
  <si>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</si>
  <si>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</si>
  <si>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</si>
  <si>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</si>
  <si>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</si>
  <si>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</si>
  <si>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</si>
  <si>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</si>
  <si>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</si>
  <si>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</si>
  <si>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</si>
  <si>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</si>
  <si>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</si>
  <si>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</si>
  <si>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</si>
  <si>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</si>
  <si>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</si>
  <si>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</si>
  <si>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</si>
  <si>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</si>
  <si>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</si>
  <si>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</si>
  <si>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</si>
  <si>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</si>
  <si>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</si>
  <si>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</si>
  <si>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</si>
  <si>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</si>
  <si>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</si>
  <si>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</si>
  <si>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</si>
  <si>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</si>
  <si>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</si>
  <si>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</si>
  <si>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</si>
  <si>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</si>
  <si>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</si>
  <si>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</si>
  <si>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</si>
  <si>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</si>
  <si>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</si>
  <si>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</si>
  <si>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</si>
  <si>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</si>
  <si>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</si>
  <si>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</si>
  <si>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</si>
  <si>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</si>
  <si>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</si>
  <si>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</si>
  <si>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</si>
  <si>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</si>
  <si>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</si>
  <si>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</si>
  <si>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</si>
  <si>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</si>
  <si>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</si>
  <si>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</si>
  <si>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</si>
  <si>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</si>
  <si>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</si>
  <si>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</si>
  <si>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</si>
  <si>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</si>
  <si>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</si>
  <si>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</si>
  <si>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</si>
  <si>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</si>
  <si>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</si>
  <si>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</si>
  <si>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</si>
  <si>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</si>
  <si>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</si>
  <si>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</si>
  <si>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</si>
  <si>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</si>
  <si>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</si>
  <si>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</si>
  <si>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</si>
  <si>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</si>
  <si>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</si>
  <si>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</si>
  <si>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</si>
  <si>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</si>
  <si>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</si>
  <si>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</si>
  <si>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</si>
  <si>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</si>
  <si>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</si>
  <si>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</si>
  <si>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</si>
  <si>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</si>
  <si>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</si>
  <si>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</si>
  <si>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</si>
  <si>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</si>
  <si>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</si>
  <si>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</si>
  <si>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</si>
  <si>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</si>
  <si>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</si>
  <si>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</si>
  <si>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</si>
  <si>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</si>
  <si>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</si>
  <si>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</si>
  <si>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</si>
  <si>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</si>
  <si>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</si>
  <si>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</si>
  <si>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</si>
  <si>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</si>
  <si>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</si>
  <si>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</si>
  <si>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</si>
  <si>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</si>
  <si>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</si>
  <si>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</si>
  <si>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</si>
  <si>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</si>
  <si>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</si>
  <si>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</si>
  <si>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</si>
  <si>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</si>
  <si>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</si>
  <si>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</si>
  <si>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</si>
  <si>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</si>
  <si>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</si>
  <si>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</si>
  <si>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</si>
  <si>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</si>
  <si>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</si>
  <si>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</si>
  <si>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</si>
  <si>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</si>
  <si>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</si>
  <si>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</si>
  <si>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</si>
  <si>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</si>
  <si>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</si>
  <si>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</si>
  <si>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</si>
  <si>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</si>
  <si>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</si>
  <si>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</si>
  <si>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</si>
  <si>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</si>
  <si>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</si>
  <si>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</si>
  <si>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</si>
  <si>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</si>
  <si>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</si>
  <si>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</si>
  <si>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</si>
  <si>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</si>
  <si>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</si>
  <si>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</si>
  <si>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</si>
  <si>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</si>
  <si>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</si>
  <si>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</si>
  <si>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</si>
  <si>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</si>
  <si>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</si>
  <si>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</si>
  <si>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</si>
  <si>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</si>
  <si>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</si>
  <si>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</si>
  <si>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</si>
  <si>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</si>
  <si>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</si>
  <si>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</si>
  <si>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</si>
  <si>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</si>
  <si>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</si>
  <si>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</si>
  <si>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</si>
  <si>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</si>
  <si>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</si>
  <si>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</si>
  <si>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</si>
  <si>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</si>
  <si>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</si>
  <si>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</si>
  <si>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</si>
  <si>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</si>
  <si>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</si>
  <si>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</si>
  <si>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</si>
  <si>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</si>
  <si>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</si>
  <si>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</si>
  <si>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</si>
  <si>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</si>
  <si>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</si>
  <si>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</si>
  <si>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</si>
  <si>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</si>
  <si>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</si>
  <si>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</si>
  <si>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</si>
  <si>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</si>
  <si>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</si>
  <si>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</si>
  <si>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</si>
  <si>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</si>
  <si>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</si>
  <si>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</si>
  <si>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</si>
  <si>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</si>
  <si>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</si>
  <si>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</si>
  <si>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</si>
  <si>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</si>
  <si>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</si>
  <si>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</si>
  <si>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</si>
  <si>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</si>
  <si>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</si>
  <si>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</si>
  <si>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</si>
  <si>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</si>
  <si>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</si>
  <si>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</si>
  <si>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</si>
  <si>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</si>
  <si>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</si>
  <si>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</si>
  <si>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</si>
  <si>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</si>
  <si>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</si>
  <si>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</si>
  <si>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</si>
  <si>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</si>
  <si>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</si>
  <si>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</si>
  <si>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</si>
  <si>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</si>
  <si>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</si>
  <si>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</si>
  <si>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</si>
  <si>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</si>
  <si>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</si>
  <si>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</si>
  <si>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</si>
  <si>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</si>
  <si>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</si>
  <si>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</si>
  <si>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</si>
  <si>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</si>
  <si>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</si>
  <si>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</si>
  <si>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</si>
  <si>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</si>
  <si>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</si>
  <si>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</si>
  <si>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</si>
  <si>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</si>
  <si>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</si>
  <si>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</si>
  <si>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</si>
  <si>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</si>
  <si>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</si>
  <si>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</si>
  <si>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</si>
  <si>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</si>
  <si>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</si>
  <si>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</si>
  <si>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</si>
  <si>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</si>
  <si>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</si>
  <si>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</si>
  <si>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</si>
  <si>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</si>
  <si>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</si>
  <si>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</si>
  <si>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</si>
  <si>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</si>
  <si>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</si>
  <si>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</si>
  <si>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</si>
  <si>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</si>
  <si>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</si>
  <si>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</si>
  <si>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</si>
  <si>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</si>
  <si>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</si>
  <si>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</si>
  <si>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</si>
  <si>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</si>
  <si>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</si>
  <si>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</si>
  <si>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</si>
  <si>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</si>
  <si>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</si>
  <si>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</si>
  <si>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</si>
  <si>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</si>
  <si>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</si>
  <si>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</si>
  <si>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</si>
  <si>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</si>
  <si>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</si>
  <si>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</si>
  <si>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</si>
  <si>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</si>
  <si>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</si>
  <si>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</si>
  <si>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</si>
  <si>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</si>
  <si>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</si>
  <si>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</si>
  <si>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</si>
  <si>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</si>
  <si>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</si>
  <si>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</si>
  <si>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</si>
  <si>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</si>
  <si>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</si>
  <si>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</si>
  <si>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</si>
  <si>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</si>
  <si>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</si>
  <si>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</si>
  <si>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</si>
  <si>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</si>
  <si>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</si>
  <si>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</si>
  <si>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</si>
  <si>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</si>
  <si>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</si>
  <si>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</si>
  <si>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</si>
  <si>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</si>
  <si>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</si>
  <si>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</si>
  <si>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</si>
  <si>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</si>
  <si>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</si>
  <si>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</si>
  <si>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</si>
  <si>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</si>
  <si>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</si>
  <si>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</si>
  <si>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</si>
  <si>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</si>
  <si>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</si>
  <si>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</si>
  <si>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</si>
  <si>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</si>
  <si>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</si>
  <si>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</si>
  <si>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</si>
  <si>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</si>
  <si>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</si>
  <si>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</si>
  <si>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</si>
  <si>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</si>
  <si>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</si>
  <si>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</si>
  <si>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</si>
  <si>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</si>
  <si>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</si>
  <si>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</si>
  <si>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</si>
  <si>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</si>
  <si>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</si>
  <si>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</si>
  <si>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</si>
  <si>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</si>
  <si>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</si>
  <si>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</si>
  <si>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</si>
  <si>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</si>
  <si>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</si>
  <si>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</si>
  <si>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</si>
  <si>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</si>
  <si>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</si>
  <si>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</si>
  <si>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</si>
  <si>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</si>
  <si>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</si>
  <si>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</si>
  <si>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</si>
  <si>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</si>
  <si>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</si>
  <si>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</si>
  <si>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</si>
  <si>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</si>
  <si>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</si>
  <si>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</si>
  <si>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</si>
  <si>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</si>
  <si>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</si>
  <si>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</si>
  <si>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</si>
  <si>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</si>
  <si>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</si>
  <si>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</si>
  <si>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</si>
  <si>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</si>
  <si>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</si>
  <si>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</si>
  <si>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</si>
  <si>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</si>
  <si>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</si>
  <si>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</si>
  <si>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</si>
  <si>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</si>
  <si>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</si>
  <si>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</si>
  <si>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</si>
  <si>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</si>
  <si>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</si>
  <si>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</si>
  <si>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</si>
  <si>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</si>
  <si>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</si>
  <si>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</si>
  <si>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</si>
  <si>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</si>
  <si>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</si>
  <si>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</si>
  <si>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</si>
  <si>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</si>
  <si>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</si>
  <si>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</si>
  <si>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</si>
  <si>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</si>
  <si>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</si>
  <si>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</si>
  <si>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</si>
  <si>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</si>
  <si>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</si>
  <si>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</si>
  <si>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</si>
  <si>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</si>
  <si>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</si>
  <si>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</si>
  <si>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</si>
  <si>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</si>
  <si>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</si>
  <si>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</si>
  <si>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</si>
  <si>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</si>
  <si>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</si>
  <si>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</si>
  <si>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</si>
  <si>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</si>
  <si>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</si>
  <si>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</si>
  <si>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</si>
  <si>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</si>
  <si>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</si>
  <si>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</si>
  <si>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</si>
  <si>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</si>
  <si>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</si>
  <si>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</si>
  <si>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</si>
  <si>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</si>
  <si>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</si>
  <si>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</si>
  <si>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</si>
  <si>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</si>
  <si>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</si>
  <si>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</si>
  <si>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</si>
  <si>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</si>
  <si>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</si>
  <si>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</si>
  <si>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</si>
  <si>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</si>
  <si>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</si>
  <si>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</si>
  <si>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</si>
  <si>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</si>
  <si>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</si>
  <si>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</si>
  <si>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</si>
  <si>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</si>
  <si>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</si>
  <si>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</si>
  <si>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</si>
  <si>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</si>
  <si>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</si>
  <si>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</si>
  <si>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</si>
  <si>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</si>
  <si>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</si>
  <si>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</si>
  <si>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</si>
  <si>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</si>
  <si>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</si>
  <si>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</si>
  <si>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</si>
  <si>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</si>
  <si>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</si>
  <si>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</si>
  <si>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</si>
  <si>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</si>
  <si>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</si>
  <si>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</si>
  <si>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</si>
  <si>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</si>
  <si>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</si>
  <si>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</si>
  <si>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</si>
  <si>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</si>
  <si>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</si>
  <si>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</si>
  <si>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</si>
  <si>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</si>
  <si>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</si>
  <si>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</si>
  <si>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</si>
  <si>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</si>
  <si>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</si>
  <si>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</si>
  <si>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</si>
  <si>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</si>
  <si>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</si>
  <si>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</si>
  <si>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</si>
  <si>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</si>
  <si>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</si>
  <si>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</si>
  <si>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</si>
  <si>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</si>
  <si>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</si>
  <si>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</si>
  <si>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</si>
  <si>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</si>
  <si>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</si>
  <si>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</si>
  <si>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</si>
  <si>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</si>
  <si>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</si>
  <si>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</si>
  <si>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</si>
  <si>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</si>
  <si>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</si>
  <si>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</si>
  <si>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</si>
  <si>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</si>
  <si>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</si>
  <si>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</si>
  <si>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</si>
  <si>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</si>
  <si>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</si>
  <si>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</si>
  <si>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</si>
  <si>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</si>
  <si>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</si>
  <si>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</si>
  <si>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</si>
  <si>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</si>
  <si>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</si>
  <si>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</si>
  <si>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</si>
  <si>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</si>
  <si>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</si>
  <si>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</si>
  <si>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</si>
  <si>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</si>
  <si>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</si>
  <si>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</si>
  <si>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</si>
  <si>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</si>
  <si>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</si>
  <si>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</si>
  <si>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</si>
  <si>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</si>
  <si>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</si>
  <si>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</si>
  <si>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</si>
  <si>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</si>
  <si>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</si>
  <si>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</si>
  <si>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</si>
  <si>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</si>
  <si>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</si>
  <si>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</si>
  <si>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</si>
  <si>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</si>
  <si>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</si>
  <si>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</si>
  <si>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</si>
  <si>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</si>
  <si>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</si>
  <si>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</si>
  <si>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</si>
  <si>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</si>
  <si>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</si>
  <si>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</si>
  <si>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</si>
  <si>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</si>
  <si>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</si>
  <si>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</si>
  <si>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</si>
  <si>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</si>
  <si>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</si>
  <si>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</si>
  <si>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</si>
  <si>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</si>
  <si>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</si>
  <si>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</si>
  <si>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</si>
  <si>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</si>
  <si>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</si>
  <si>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</si>
  <si>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</si>
  <si>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</si>
  <si>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</si>
  <si>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</si>
  <si>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</si>
  <si>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</si>
  <si>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</si>
  <si>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</si>
  <si>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</si>
  <si>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</si>
  <si>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</si>
  <si>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</si>
  <si>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</si>
  <si>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</si>
  <si>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</si>
  <si>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</si>
  <si>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</si>
  <si>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</si>
  <si>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</si>
  <si>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</si>
  <si>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</si>
  <si>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</si>
  <si>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</si>
  <si>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</si>
  <si>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</si>
  <si>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</si>
  <si>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</si>
  <si>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</si>
  <si>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</si>
  <si>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</si>
  <si>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</si>
  <si>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</si>
  <si>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</si>
  <si>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</si>
  <si>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</si>
  <si>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</si>
  <si>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</si>
  <si>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</si>
  <si>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</si>
  <si>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</si>
  <si>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</si>
  <si>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</si>
  <si>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</si>
  <si>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</si>
  <si>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</si>
  <si>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</si>
  <si>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</si>
  <si>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</si>
  <si>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</si>
  <si>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</si>
  <si>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</si>
  <si>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</si>
  <si>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</si>
  <si>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</si>
  <si>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</si>
  <si>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</si>
  <si>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</si>
  <si>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</si>
  <si>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</si>
  <si>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</si>
  <si>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</si>
  <si>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</si>
  <si>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</si>
  <si>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</si>
  <si>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</si>
  <si>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</si>
  <si>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</si>
  <si>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</si>
  <si>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</si>
  <si>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</si>
  <si>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</si>
  <si>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</si>
  <si>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</si>
  <si>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</si>
  <si>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</si>
  <si>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</si>
  <si>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</si>
  <si>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</si>
  <si>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</si>
  <si>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</si>
  <si>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</si>
  <si>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</si>
  <si>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</si>
  <si>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</si>
  <si>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</si>
  <si>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</si>
  <si>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</si>
  <si>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</si>
  <si>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</si>
  <si>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</si>
  <si>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</si>
  <si>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</si>
  <si>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</si>
  <si>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</si>
  <si>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</si>
  <si>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</si>
  <si>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</si>
  <si>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</si>
  <si>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</si>
  <si>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</si>
  <si>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</si>
  <si>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</si>
  <si>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</si>
  <si>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</si>
  <si>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</si>
  <si>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</si>
  <si>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</si>
  <si>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</si>
  <si>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</si>
  <si>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</si>
  <si>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</si>
  <si>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</si>
  <si>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</si>
  <si>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</si>
  <si>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</si>
  <si>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</si>
  <si>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</si>
  <si>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</si>
  <si>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</si>
  <si>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</si>
  <si>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</si>
  <si>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</si>
  <si>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</si>
  <si>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</si>
  <si>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</si>
  <si>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</si>
  <si>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</si>
  <si>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</si>
  <si>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</si>
  <si>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</si>
  <si>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</si>
  <si>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</si>
  <si>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</si>
  <si>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</si>
  <si>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</si>
  <si>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</si>
  <si>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</si>
  <si>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</si>
  <si>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</si>
  <si>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</si>
  <si>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</si>
  <si>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</si>
  <si>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</si>
  <si>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</si>
  <si>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</si>
  <si>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</si>
  <si>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</si>
  <si>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</si>
  <si>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</si>
  <si>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</si>
  <si>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</si>
  <si>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</si>
  <si>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</si>
  <si>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</si>
  <si>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</si>
  <si>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</si>
  <si>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</si>
  <si>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</si>
  <si>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</si>
  <si>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</si>
  <si>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</si>
  <si>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</si>
  <si>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</si>
  <si>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</si>
  <si>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</si>
  <si>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</si>
  <si>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</si>
  <si>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</si>
  <si>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</si>
  <si>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</si>
  <si>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</si>
  <si>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</si>
  <si>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</si>
  <si>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</si>
  <si>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</si>
  <si>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</si>
  <si>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</si>
  <si>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</si>
  <si>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</si>
  <si>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</si>
  <si>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</si>
  <si>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</si>
  <si>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</si>
  <si>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</si>
  <si>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</si>
  <si>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</si>
  <si>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</si>
  <si>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</si>
  <si>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</si>
  <si>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</si>
  <si>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</si>
  <si>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</si>
  <si>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</si>
  <si>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</si>
  <si>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</si>
  <si>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</si>
  <si>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</si>
  <si>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</si>
  <si>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</si>
  <si>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</si>
  <si>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</si>
  <si>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</si>
  <si>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</si>
  <si>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</si>
  <si>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</si>
  <si>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</si>
  <si>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</si>
  <si>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</si>
  <si>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</si>
  <si>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</si>
  <si>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</si>
  <si>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</si>
  <si>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</si>
  <si>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</si>
  <si>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</si>
  <si>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</si>
  <si>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</si>
  <si>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</si>
  <si>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</si>
  <si>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</si>
  <si>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</si>
  <si>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</si>
  <si>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</si>
  <si>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</si>
  <si>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</si>
  <si>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</si>
  <si>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</si>
  <si>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</si>
  <si>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</si>
  <si>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</si>
  <si>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</si>
  <si>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</si>
  <si>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</si>
  <si>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</si>
  <si>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</si>
  <si>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</si>
  <si>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</si>
  <si>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</si>
  <si>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</si>
  <si>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</si>
  <si>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</si>
  <si>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</si>
  <si>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</si>
  <si>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</si>
  <si>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</si>
  <si>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</si>
  <si>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</si>
  <si>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</si>
  <si>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</si>
  <si>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</si>
  <si>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</si>
  <si>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</si>
  <si>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</si>
  <si>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</si>
  <si>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</si>
  <si>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</si>
  <si>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</si>
  <si>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</si>
  <si>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</si>
  <si>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</si>
  <si>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</si>
  <si>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</si>
  <si>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</si>
  <si>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</si>
  <si>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</si>
  <si>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</si>
  <si>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</si>
  <si>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</si>
  <si>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</si>
  <si>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</si>
  <si>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</si>
  <si>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</si>
  <si>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</si>
  <si>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</si>
  <si>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</si>
  <si>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</si>
  <si>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</si>
  <si>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</si>
  <si>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</si>
  <si>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</si>
  <si>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</si>
  <si>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</si>
  <si>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</si>
  <si>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</si>
  <si>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</si>
  <si>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</si>
  <si>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</si>
  <si>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</si>
  <si>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</si>
  <si>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</si>
  <si>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</si>
  <si>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</si>
  <si>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</si>
  <si>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</si>
  <si>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</si>
  <si>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</si>
  <si>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</si>
  <si>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</si>
  <si>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</si>
  <si>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</si>
  <si>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</si>
  <si>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</si>
  <si>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</si>
  <si>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</si>
  <si>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</si>
  <si>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</si>
  <si>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</si>
  <si>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</si>
  <si>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</si>
  <si>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</si>
  <si>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</si>
  <si>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</si>
  <si>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</si>
  <si>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</si>
  <si>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</si>
  <si>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</si>
  <si>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</si>
  <si>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</si>
  <si>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</si>
  <si>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</si>
  <si>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</si>
  <si>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</si>
  <si>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</si>
  <si>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</si>
  <si>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</si>
  <si>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</si>
  <si>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</si>
  <si>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</si>
  <si>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</si>
  <si>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</si>
  <si>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</si>
  <si>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</si>
  <si>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</si>
  <si>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</si>
  <si>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</si>
  <si>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</si>
  <si>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</si>
  <si>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</si>
  <si>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</si>
  <si>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</si>
  <si>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</si>
  <si>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</si>
  <si>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</si>
  <si>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</si>
  <si>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</si>
  <si>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</si>
  <si>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</si>
  <si>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</si>
  <si>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</si>
  <si>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</si>
  <si>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</si>
  <si>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</si>
  <si>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</si>
  <si>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</si>
  <si>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</si>
  <si>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</si>
  <si>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</si>
  <si>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</si>
  <si>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</si>
  <si>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</si>
  <si>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</si>
  <si>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</si>
  <si>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</si>
  <si>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</si>
  <si>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</si>
  <si>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</si>
  <si>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</si>
  <si>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</si>
  <si>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</si>
  <si>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</si>
  <si>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</si>
  <si>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</si>
  <si>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</si>
  <si>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</si>
  <si>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</si>
  <si>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</si>
  <si>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</si>
  <si>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</si>
  <si>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</si>
  <si>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</si>
  <si>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</si>
  <si>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</si>
  <si>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</si>
  <si>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</si>
  <si>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</si>
  <si>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</si>
  <si>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</si>
  <si>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</si>
  <si>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</si>
  <si>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</si>
  <si>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</si>
  <si>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</si>
  <si>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</si>
  <si>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</si>
  <si>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</si>
  <si>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</si>
  <si>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</si>
  <si>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</si>
  <si>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</si>
  <si>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</si>
  <si>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</si>
  <si>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</si>
  <si>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</si>
  <si>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</si>
  <si>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</si>
  <si>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</si>
  <si>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</si>
  <si>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</si>
  <si>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</si>
  <si>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</si>
  <si>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</si>
  <si>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</si>
  <si>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</si>
  <si>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</si>
  <si>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</si>
  <si>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</si>
  <si>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</si>
  <si>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</si>
  <si>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</si>
  <si>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</si>
  <si>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</si>
  <si>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</si>
  <si>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</si>
  <si>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</si>
  <si>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</si>
  <si>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</si>
  <si>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</si>
  <si>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</si>
  <si>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</si>
  <si>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</si>
  <si>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</si>
  <si>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</si>
  <si>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</si>
  <si>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</si>
  <si>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</si>
  <si>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</si>
  <si>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</si>
  <si>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</si>
  <si>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</si>
  <si>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</si>
  <si>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</si>
  <si>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</si>
  <si>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</si>
  <si>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</si>
  <si>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</si>
  <si>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</si>
  <si>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</si>
  <si>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</si>
  <si>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</si>
  <si>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</si>
  <si>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</si>
  <si>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</si>
  <si>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</si>
  <si>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</si>
  <si>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</si>
  <si>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</si>
  <si>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</si>
  <si>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</si>
  <si>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</si>
  <si>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</si>
  <si>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</si>
  <si>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</si>
  <si>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</si>
  <si>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</si>
  <si>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</si>
  <si>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</si>
  <si>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</si>
  <si>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</si>
  <si>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</si>
  <si>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</si>
  <si>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</si>
  <si>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</si>
  <si>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</si>
  <si>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</si>
  <si>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</si>
  <si>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</si>
  <si>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</si>
  <si>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</si>
  <si>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</si>
  <si>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</si>
  <si>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</si>
  <si>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</si>
  <si>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</si>
  <si>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</si>
  <si>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</si>
  <si>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</si>
  <si>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</si>
  <si>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</si>
  <si>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</si>
  <si>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</si>
  <si>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</si>
  <si>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</si>
  <si>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</si>
  <si>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</si>
  <si>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</si>
  <si>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</si>
  <si>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</si>
  <si>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</si>
  <si>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</si>
  <si>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</si>
  <si>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</si>
  <si>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</si>
  <si>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</si>
  <si>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</si>
  <si>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</si>
  <si>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</si>
  <si>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</si>
  <si>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</si>
  <si>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</si>
  <si>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</si>
  <si>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</si>
  <si>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</si>
  <si>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</si>
  <si>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</si>
  <si>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</si>
  <si>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</si>
  <si>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</si>
  <si>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</si>
  <si>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</si>
  <si>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</si>
  <si>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</si>
  <si>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</si>
  <si>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</si>
  <si>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</si>
  <si>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</si>
  <si>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</si>
  <si>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</si>
  <si>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</si>
  <si>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</si>
  <si>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</si>
  <si>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</si>
  <si>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</si>
  <si>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</si>
  <si>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</si>
  <si>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</si>
  <si>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</si>
  <si>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</si>
  <si>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</si>
  <si>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</si>
  <si>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</si>
  <si>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</si>
  <si>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</si>
  <si>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</si>
  <si>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</si>
  <si>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</si>
  <si>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</si>
  <si>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</si>
  <si>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</si>
  <si>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</si>
  <si>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</si>
  <si>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</si>
  <si>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</si>
  <si>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</si>
  <si>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</si>
  <si>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</si>
  <si>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</si>
  <si>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</si>
  <si>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</si>
  <si>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</si>
  <si>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</si>
  <si>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</si>
  <si>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</si>
  <si>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</si>
  <si>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</si>
  <si>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</si>
  <si>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</si>
  <si>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</si>
  <si>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</si>
  <si>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</si>
  <si>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</si>
  <si>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</si>
  <si>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</si>
  <si>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</si>
  <si>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</si>
  <si>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</si>
  <si>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</si>
  <si>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</si>
  <si>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</si>
  <si>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</si>
  <si>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</si>
  <si>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</si>
  <si>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</si>
  <si>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</si>
  <si>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</si>
  <si>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</si>
  <si>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</si>
  <si>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</si>
  <si>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</si>
  <si>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</si>
  <si>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</si>
  <si>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</si>
  <si>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</si>
  <si>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</si>
  <si>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</si>
  <si>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</si>
  <si>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</si>
  <si>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</si>
  <si>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</si>
  <si>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</si>
  <si>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</si>
  <si>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</si>
  <si>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</si>
  <si>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</si>
  <si>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</si>
  <si>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</si>
  <si>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</si>
  <si>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</si>
  <si>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</si>
  <si>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</si>
  <si>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</si>
  <si>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</si>
  <si>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</si>
  <si>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</si>
  <si>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</si>
  <si>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</si>
  <si>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</si>
  <si>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</si>
  <si>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</si>
  <si>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</si>
  <si>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</si>
  <si>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</si>
  <si>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</si>
  <si>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</si>
  <si>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</si>
  <si>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</si>
  <si>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</si>
  <si>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</si>
  <si>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</si>
  <si>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</si>
  <si>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</si>
  <si>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</si>
  <si>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</si>
  <si>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</si>
  <si>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</si>
  <si>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</si>
  <si>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</si>
  <si>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</si>
  <si>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</si>
  <si>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</si>
  <si>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</si>
  <si>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</si>
  <si>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</si>
  <si>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</si>
  <si>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</si>
  <si>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</si>
  <si>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</si>
  <si>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</si>
  <si>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</si>
  <si>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</si>
  <si>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</si>
  <si>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</si>
  <si>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</si>
  <si>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</si>
  <si>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</si>
  <si>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</si>
  <si>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</si>
  <si>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</si>
  <si>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</si>
  <si>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</si>
  <si>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</si>
  <si>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</si>
  <si>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</si>
  <si>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</si>
  <si>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</si>
  <si>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</si>
  <si>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</si>
  <si>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</si>
  <si>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</si>
  <si>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</si>
  <si>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</si>
  <si>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</si>
  <si>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</si>
  <si>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</si>
  <si>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</si>
  <si>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</si>
  <si>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</si>
  <si>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</si>
  <si>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</si>
  <si>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</si>
  <si>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</si>
  <si>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</si>
  <si>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</si>
  <si>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</si>
  <si>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</si>
  <si>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</si>
  <si>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</si>
  <si>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</si>
  <si>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</si>
  <si>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</si>
  <si>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</si>
  <si>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</si>
  <si>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</si>
  <si>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</si>
  <si>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</si>
  <si>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</si>
  <si>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</si>
  <si>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</si>
  <si>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</si>
  <si>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</si>
  <si>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</si>
  <si>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</si>
  <si>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</si>
  <si>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</si>
  <si>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</si>
  <si>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</si>
  <si>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</si>
  <si>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</si>
  <si>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</si>
  <si>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</si>
  <si>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</si>
  <si>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</si>
  <si>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</si>
  <si>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</si>
  <si>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</si>
  <si>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</si>
  <si>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</si>
  <si>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</si>
  <si>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</si>
  <si>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</si>
  <si>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</si>
  <si>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</si>
  <si>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</si>
  <si>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</si>
  <si>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</si>
  <si>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</si>
  <si>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</si>
  <si>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</si>
  <si>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</si>
  <si>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</si>
  <si>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</si>
  <si>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</si>
  <si>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</si>
  <si>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</si>
  <si>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</si>
  <si>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</si>
  <si>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</si>
  <si>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</si>
  <si>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</si>
  <si>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</si>
  <si>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</si>
  <si>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</si>
  <si>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</si>
  <si>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</si>
  <si>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</si>
  <si>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</si>
  <si>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</si>
  <si>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</si>
  <si>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</si>
  <si>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</si>
  <si>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</si>
  <si>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</si>
  <si>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</si>
  <si>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</si>
  <si>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</si>
  <si>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</si>
  <si>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</si>
  <si>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</si>
  <si>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</si>
  <si>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</si>
  <si>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</si>
  <si>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</si>
  <si>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</si>
  <si>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</si>
  <si>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</si>
  <si>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</si>
  <si>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</si>
  <si>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</si>
  <si>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</si>
  <si>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</si>
  <si>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</si>
  <si>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</si>
  <si>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</si>
  <si>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</si>
  <si>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</si>
  <si>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</si>
  <si>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</si>
  <si>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</si>
  <si>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</si>
  <si>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</si>
  <si>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</si>
  <si>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</si>
  <si>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</si>
  <si>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</si>
  <si>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</si>
  <si>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</si>
  <si>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</si>
  <si>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</si>
  <si>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</si>
  <si>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</si>
  <si>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</si>
  <si>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</si>
  <si>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</si>
  <si>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</si>
  <si>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</si>
  <si>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</si>
  <si>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</si>
  <si>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</si>
  <si>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</si>
  <si>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</si>
  <si>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</si>
  <si>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</si>
  <si>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</si>
  <si>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</si>
  <si>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</si>
  <si>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</si>
  <si>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</si>
  <si>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</si>
  <si>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</si>
  <si>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</si>
  <si>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</si>
  <si>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</si>
  <si>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</si>
  <si>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</si>
  <si>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</si>
  <si>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</si>
  <si>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</si>
  <si>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</si>
  <si>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</si>
  <si>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</si>
  <si>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</si>
  <si>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</si>
  <si>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</si>
  <si>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</si>
  <si>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</si>
  <si>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</si>
  <si>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</si>
  <si>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</si>
  <si>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</si>
  <si>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</si>
  <si>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</si>
  <si>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</si>
  <si>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</si>
  <si>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</si>
  <si>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</si>
  <si>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</si>
  <si>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</si>
  <si>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</si>
  <si>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</si>
  <si>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</si>
  <si>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</si>
  <si>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</si>
  <si>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</si>
  <si>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</si>
  <si>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</si>
  <si>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</si>
  <si>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</si>
  <si>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</si>
  <si>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</si>
  <si>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</si>
  <si>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</si>
  <si>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</si>
  <si>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</si>
  <si>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</si>
  <si>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</si>
  <si>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</si>
  <si>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</si>
  <si>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</si>
  <si>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</si>
  <si>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</si>
  <si>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</si>
  <si>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</si>
  <si>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</si>
  <si>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</si>
  <si>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</si>
  <si>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</si>
  <si>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</si>
  <si>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</si>
  <si>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</si>
  <si>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</si>
  <si>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</si>
  <si>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</si>
  <si>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</si>
  <si>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</si>
  <si>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</si>
  <si>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</si>
  <si>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</si>
  <si>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</si>
  <si>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</si>
  <si>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</si>
  <si>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</si>
  <si>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</si>
  <si>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</si>
  <si>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</si>
  <si>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</si>
  <si>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</si>
  <si>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</si>
  <si>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</si>
  <si>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</si>
  <si>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</si>
  <si>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</si>
  <si>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</si>
  <si>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</si>
  <si>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</si>
  <si>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</si>
  <si>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</si>
  <si>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</si>
  <si>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</si>
  <si>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</si>
  <si>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</si>
  <si>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</si>
  <si>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</si>
  <si>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</si>
  <si>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</si>
  <si>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</si>
  <si>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</si>
  <si>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</si>
  <si>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</si>
  <si>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</si>
  <si>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</si>
  <si>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</si>
  <si>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</si>
  <si>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</si>
  <si>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</si>
  <si>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</si>
  <si>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</si>
  <si>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</si>
  <si>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</si>
  <si>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</si>
  <si>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</si>
  <si>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</si>
  <si>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</si>
  <si>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</si>
  <si>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</si>
  <si>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</si>
  <si>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</si>
  <si>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</si>
  <si>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</si>
  <si>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</si>
  <si>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</si>
  <si>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</si>
  <si>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</si>
  <si>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</si>
  <si>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</si>
  <si>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</si>
  <si>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</si>
  <si>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</si>
  <si>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</si>
  <si>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</si>
  <si>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</si>
  <si>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</si>
  <si>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</si>
  <si>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</si>
  <si>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</si>
  <si>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</si>
  <si>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</si>
  <si>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</si>
  <si>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</si>
  <si>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</si>
  <si>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</si>
  <si>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</si>
  <si>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</si>
  <si>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</si>
  <si>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</si>
  <si>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</si>
  <si>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</si>
  <si>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</si>
  <si>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</si>
  <si>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</si>
  <si>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</si>
  <si>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</si>
  <si>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</si>
  <si>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</si>
  <si>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</si>
  <si>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</si>
  <si>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</si>
  <si>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</si>
  <si>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</si>
  <si>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</si>
  <si>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</si>
  <si>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</si>
  <si>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</si>
  <si>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</si>
  <si>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</si>
  <si>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</si>
  <si>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</si>
  <si>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</si>
  <si>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</si>
  <si>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</si>
  <si>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</si>
  <si>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</si>
  <si>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</si>
  <si>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</si>
  <si>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</si>
  <si>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</si>
  <si>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</si>
  <si>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</si>
  <si>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</si>
  <si>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</si>
  <si>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</si>
  <si>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</si>
  <si>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</si>
  <si>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</si>
  <si>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</si>
  <si>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</si>
  <si>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</si>
  <si>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</si>
  <si>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</si>
  <si>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</si>
  <si>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</si>
  <si>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</si>
  <si>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</si>
  <si>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</si>
  <si>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</si>
  <si>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</si>
  <si>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</si>
  <si>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</si>
  <si>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</si>
  <si>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</si>
  <si>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</si>
  <si>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</si>
  <si>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</si>
  <si>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</si>
  <si>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</si>
  <si>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</si>
  <si>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</si>
  <si>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</si>
  <si>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</si>
  <si>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</si>
  <si>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</si>
  <si>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</si>
  <si>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</si>
  <si>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</si>
  <si>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</si>
  <si>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</si>
  <si>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</si>
  <si>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</si>
  <si>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</si>
  <si>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</si>
  <si>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</si>
  <si>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</si>
  <si>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</si>
  <si>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</si>
  <si>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</si>
  <si>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</si>
  <si>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</si>
  <si>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</si>
  <si>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</si>
  <si>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</si>
  <si>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</si>
  <si>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</si>
  <si>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</si>
  <si>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</si>
  <si>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</si>
  <si>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</si>
  <si>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</si>
  <si>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</si>
  <si>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</si>
  <si>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</si>
  <si>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</si>
  <si>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</si>
  <si>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</si>
  <si>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</si>
  <si>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</si>
  <si>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</si>
  <si>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</si>
  <si>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</si>
  <si>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</si>
  <si>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</si>
  <si>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</si>
  <si>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</si>
  <si>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</si>
  <si>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</si>
  <si>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</si>
  <si>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</si>
  <si>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</si>
  <si>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</si>
  <si>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</si>
  <si>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</si>
  <si>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</si>
  <si>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</si>
  <si>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</si>
  <si>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</si>
  <si>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</si>
  <si>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</si>
  <si>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</si>
  <si>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</si>
  <si>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</si>
  <si>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</si>
  <si>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</si>
  <si>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</si>
  <si>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</si>
  <si>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</si>
  <si>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</si>
  <si>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</si>
  <si>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</si>
  <si>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</si>
  <si>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</si>
  <si>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</si>
  <si>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</si>
  <si>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</si>
  <si>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</si>
  <si>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</si>
  <si>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</si>
  <si>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</si>
  <si>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</si>
  <si>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</si>
  <si>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</si>
  <si>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</si>
  <si>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</si>
  <si>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</si>
  <si>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</si>
  <si>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</si>
  <si>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</si>
  <si>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</si>
  <si>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</si>
  <si>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</si>
  <si>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</si>
  <si>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</si>
  <si>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</si>
  <si>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</si>
  <si>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</si>
  <si>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</si>
  <si>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</si>
  <si>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</si>
  <si>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</si>
  <si>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</si>
  <si>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</si>
  <si>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</si>
  <si>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</si>
  <si>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</si>
  <si>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</si>
  <si>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</si>
  <si>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</si>
  <si>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</si>
  <si>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</si>
  <si>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</si>
  <si>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</si>
  <si>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</si>
  <si>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</si>
  <si>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</si>
  <si>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</si>
  <si>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</si>
  <si>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</si>
  <si>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</si>
  <si>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</si>
  <si>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</si>
  <si>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</si>
  <si>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</si>
  <si>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</si>
  <si>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</si>
  <si>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</si>
  <si>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</si>
  <si>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</si>
  <si>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</si>
  <si>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</si>
  <si>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</si>
  <si>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</si>
  <si>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</si>
  <si>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</si>
  <si>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</si>
  <si>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</si>
  <si>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</si>
  <si>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</si>
  <si>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</si>
  <si>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</si>
  <si>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</si>
  <si>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</si>
  <si>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</si>
  <si>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</si>
  <si>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</si>
  <si>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</si>
  <si>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</si>
  <si>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</si>
  <si>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</si>
  <si>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</si>
  <si>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</si>
  <si>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</si>
  <si>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</si>
  <si>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</si>
  <si>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</si>
  <si>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</si>
  <si>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</si>
  <si>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</si>
  <si>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</si>
  <si>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</si>
  <si>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</si>
  <si>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</si>
  <si>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</si>
  <si>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</si>
  <si>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</si>
  <si>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</si>
  <si>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</si>
  <si>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</si>
  <si>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</si>
  <si>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</si>
  <si>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</si>
  <si>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</si>
  <si>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</si>
  <si>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</si>
  <si>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</si>
  <si>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</si>
  <si>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</si>
  <si>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</si>
  <si>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</si>
  <si>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</si>
  <si>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</si>
  <si>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</si>
  <si>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</si>
  <si>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</si>
  <si>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</si>
  <si>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</si>
  <si>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</si>
  <si>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</si>
  <si>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</si>
  <si>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</si>
  <si>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</si>
  <si>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</si>
  <si>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</si>
  <si>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</si>
  <si>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</si>
  <si>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</si>
  <si>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</si>
  <si>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</si>
  <si>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</si>
  <si>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</si>
  <si>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</si>
  <si>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</si>
  <si>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</si>
  <si>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</si>
  <si>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</si>
  <si>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</si>
  <si>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</si>
  <si>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</si>
  <si>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</si>
  <si>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</si>
  <si>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</si>
  <si>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</si>
  <si>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</si>
  <si>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</si>
  <si>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</si>
  <si>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</si>
  <si>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</si>
  <si>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</si>
  <si>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</si>
  <si>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</si>
  <si>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</si>
  <si>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</si>
  <si>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</si>
  <si>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</si>
  <si>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</si>
  <si>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</si>
  <si>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</si>
  <si>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</si>
  <si>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</si>
  <si>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</si>
  <si>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</si>
  <si>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</si>
  <si>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</si>
  <si>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</si>
  <si>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</si>
  <si>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</si>
  <si>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</si>
  <si>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</si>
  <si>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</si>
  <si>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</si>
  <si>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</si>
  <si>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</si>
  <si>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</si>
  <si>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</si>
  <si>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</si>
  <si>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</si>
  <si>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</si>
  <si>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</si>
  <si>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</si>
  <si>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</si>
  <si>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</si>
  <si>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</si>
  <si>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</si>
  <si>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</si>
  <si>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</si>
  <si>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</si>
  <si>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</si>
  <si>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</si>
  <si>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</si>
  <si>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</si>
  <si>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</si>
  <si>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</si>
  <si>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</si>
  <si>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</si>
  <si>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</si>
  <si>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</si>
  <si>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</si>
  <si>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</si>
  <si>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</si>
  <si>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</si>
  <si>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</si>
  <si>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</si>
  <si>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</si>
  <si>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</si>
  <si>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</si>
  <si>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</si>
  <si>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</si>
  <si>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</si>
  <si>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</si>
  <si>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</si>
  <si>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</si>
  <si>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</si>
  <si>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</si>
  <si>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</si>
  <si>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</si>
  <si>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</si>
  <si>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</si>
  <si>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</si>
  <si>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</si>
  <si>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</si>
  <si>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</si>
  <si>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</si>
  <si>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</si>
  <si>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</si>
  <si>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</si>
  <si>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</si>
  <si>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</si>
  <si>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</si>
  <si>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</si>
  <si>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</si>
  <si>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</si>
  <si>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</si>
  <si>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</si>
  <si>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</si>
  <si>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</si>
  <si>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</si>
  <si>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</si>
  <si>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</si>
  <si>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</si>
  <si>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</si>
  <si>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</si>
  <si>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</si>
  <si>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</si>
  <si>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</si>
  <si>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</si>
  <si>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</si>
  <si>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</si>
  <si>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</si>
  <si>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</si>
  <si>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</si>
  <si>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</si>
  <si>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</si>
  <si>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</si>
  <si>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</si>
  <si>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</si>
  <si>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</si>
  <si>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</si>
  <si>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</si>
  <si>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</si>
  <si>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</si>
  <si>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</si>
  <si>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</si>
  <si>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</si>
  <si>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</si>
  <si>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</si>
  <si>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</si>
  <si>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</si>
  <si>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</si>
  <si>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</si>
  <si>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</si>
  <si>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</si>
  <si>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</si>
  <si>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</si>
  <si>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</si>
  <si>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</si>
  <si>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</si>
  <si>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</si>
  <si>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</si>
  <si>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</si>
  <si>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</si>
  <si>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</si>
  <si>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</si>
  <si>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</si>
  <si>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</si>
  <si>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</si>
  <si>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</si>
  <si>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</si>
  <si>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</si>
  <si>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</si>
  <si>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</si>
  <si>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</si>
  <si>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</si>
  <si>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</si>
  <si>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</si>
  <si>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</si>
  <si>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</si>
  <si>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</si>
  <si>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</si>
  <si>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</si>
  <si>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</si>
  <si>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</si>
  <si>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</si>
  <si>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</si>
  <si>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</si>
  <si>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</si>
  <si>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</si>
  <si>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</si>
  <si>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</si>
  <si>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</si>
  <si>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</si>
  <si>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</si>
  <si>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</si>
  <si>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</si>
  <si>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</si>
  <si>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</si>
  <si>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</si>
  <si>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</si>
  <si>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</si>
  <si>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</si>
  <si>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</si>
  <si>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</si>
  <si>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</si>
  <si>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</si>
  <si>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</si>
  <si>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</si>
  <si>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</si>
  <si>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</si>
  <si>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</si>
  <si>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</si>
  <si>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</si>
  <si>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</si>
  <si>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</si>
  <si>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</si>
  <si>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</si>
  <si>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</si>
  <si>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</si>
  <si>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</si>
  <si>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</si>
  <si>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</si>
  <si>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</si>
  <si>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</si>
  <si>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</si>
  <si>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</si>
  <si>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</si>
  <si>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</si>
  <si>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</si>
  <si>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</si>
  <si>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</si>
  <si>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</si>
  <si>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</si>
  <si>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</si>
  <si>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</si>
  <si>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</si>
  <si>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</si>
  <si>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</si>
  <si>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</si>
  <si>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</si>
  <si>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</si>
  <si>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</si>
  <si>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</si>
  <si>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</si>
  <si>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</si>
  <si>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</si>
  <si>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</si>
  <si>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</si>
  <si>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</si>
  <si>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</si>
  <si>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</si>
  <si>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</si>
  <si>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</si>
  <si>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</si>
  <si>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</si>
  <si>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</si>
  <si>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</si>
  <si>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</si>
  <si>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</si>
  <si>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</si>
  <si>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</si>
  <si>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</si>
  <si>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</si>
  <si>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</si>
  <si>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</si>
  <si>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</si>
  <si>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</si>
  <si>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</si>
  <si>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</si>
  <si>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</si>
  <si>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</si>
  <si>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</si>
  <si>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</si>
  <si>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</si>
  <si>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</si>
  <si>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</si>
  <si>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</si>
  <si>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</si>
  <si>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</si>
  <si>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</si>
  <si>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</si>
  <si>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</si>
  <si>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</si>
  <si>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</si>
  <si>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</si>
  <si>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</si>
  <si>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</si>
  <si>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</si>
  <si>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</si>
  <si>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</si>
  <si>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</si>
  <si>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</si>
  <si>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</si>
  <si>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</si>
  <si>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</si>
  <si>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</si>
  <si>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</si>
  <si>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</si>
  <si>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</si>
  <si>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</si>
  <si>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</si>
  <si>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</si>
  <si>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</si>
  <si>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</si>
  <si>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</si>
  <si>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</si>
  <si>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</si>
  <si>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</si>
  <si>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</si>
  <si>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</si>
  <si>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</si>
  <si>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</si>
  <si>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</si>
  <si>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</si>
  <si>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</si>
  <si>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</si>
  <si>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</si>
  <si>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</si>
  <si>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</si>
  <si>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</si>
  <si>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</si>
  <si>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</si>
  <si>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</si>
  <si>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</si>
  <si>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</si>
  <si>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</si>
  <si>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</si>
  <si>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</si>
  <si>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</si>
  <si>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</si>
  <si>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</si>
  <si>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</si>
  <si>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</si>
  <si>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</si>
  <si>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</si>
  <si>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</si>
  <si>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</si>
  <si>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</si>
  <si>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</si>
  <si>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</si>
  <si>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</si>
  <si>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</si>
  <si>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</si>
  <si>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</si>
  <si>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</si>
  <si>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</si>
  <si>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</si>
  <si>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</si>
  <si>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</si>
  <si>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</si>
  <si>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</si>
  <si>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</si>
  <si>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</si>
  <si>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</si>
  <si>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</si>
  <si>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</si>
  <si>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</si>
  <si>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</si>
  <si>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</si>
  <si>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</si>
  <si>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</si>
  <si>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</si>
  <si>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</si>
  <si>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</si>
  <si>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</si>
  <si>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</si>
  <si>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</si>
  <si>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</si>
  <si>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</si>
  <si>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</si>
  <si>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</si>
  <si>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</si>
  <si>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</si>
  <si>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</si>
  <si>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</si>
  <si>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</si>
  <si>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</si>
  <si>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</si>
  <si>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</si>
  <si>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</si>
  <si>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</si>
  <si>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</si>
  <si>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</si>
  <si>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</si>
  <si>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</si>
  <si>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</si>
  <si>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</si>
  <si>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</si>
  <si>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</si>
  <si>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</si>
  <si>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</si>
  <si>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</si>
  <si>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</si>
  <si>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</si>
  <si>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</si>
  <si>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</si>
  <si>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</si>
  <si>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</si>
  <si>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</si>
  <si>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</si>
  <si>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</si>
  <si>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</si>
  <si>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</si>
  <si>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</si>
  <si>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</si>
  <si>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</si>
  <si>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</si>
  <si>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</si>
  <si>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</si>
  <si>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</si>
  <si>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</si>
  <si>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</si>
  <si>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</si>
  <si>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</si>
  <si>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</si>
  <si>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</si>
  <si>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</si>
  <si>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</si>
  <si>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</si>
  <si>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</si>
  <si>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</si>
  <si>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</si>
  <si>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</si>
  <si>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</si>
  <si>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</si>
  <si>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</si>
  <si>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</si>
  <si>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</si>
  <si>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</si>
  <si>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</si>
  <si>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</si>
  <si>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</si>
  <si>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</si>
  <si>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</si>
  <si>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</si>
  <si>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</si>
  <si>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</si>
  <si>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</si>
  <si>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</si>
  <si>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</si>
  <si>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</si>
  <si>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</si>
  <si>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</si>
  <si>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</si>
  <si>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</si>
  <si>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</si>
  <si>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</si>
  <si>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</si>
  <si>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</si>
  <si>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</si>
  <si>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</si>
  <si>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</si>
  <si>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</si>
  <si>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</si>
  <si>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</si>
  <si>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</si>
  <si>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</si>
  <si>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</si>
  <si>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</si>
  <si>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</si>
  <si>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</si>
  <si>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</si>
  <si>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</si>
  <si>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</si>
  <si>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</si>
  <si>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</si>
  <si>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</si>
  <si>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</si>
  <si>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</si>
  <si>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</si>
  <si>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</si>
  <si>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</si>
  <si>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</si>
  <si>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</si>
  <si>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</si>
  <si>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</si>
  <si>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</si>
  <si>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</si>
  <si>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</si>
  <si>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</si>
  <si>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</si>
  <si>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</si>
  <si>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</si>
  <si>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</si>
  <si>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</si>
  <si>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</si>
  <si>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</si>
  <si>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</si>
  <si>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</si>
  <si>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</si>
  <si>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</si>
  <si>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</si>
  <si>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</si>
  <si>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</si>
  <si>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</si>
  <si>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</si>
  <si>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</si>
  <si>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</si>
  <si>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</si>
  <si>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</si>
  <si>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</si>
  <si>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</si>
  <si>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</si>
  <si>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</si>
  <si>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</si>
  <si>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</si>
  <si>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</si>
  <si>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</si>
  <si>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</si>
  <si>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</si>
  <si>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</si>
  <si>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</si>
  <si>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</si>
  <si>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</si>
  <si>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</si>
  <si>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</si>
  <si>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</si>
  <si>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</si>
  <si>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</si>
  <si>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</si>
  <si>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</si>
  <si>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</si>
  <si>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</si>
  <si>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</si>
  <si>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</si>
  <si>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</si>
  <si>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</si>
  <si>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</si>
  <si>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</si>
  <si>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</si>
  <si>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</si>
  <si>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</si>
  <si>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</si>
  <si>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</si>
  <si>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</si>
  <si>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</si>
  <si>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</si>
  <si>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</si>
  <si>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</si>
  <si>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</si>
  <si>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</si>
  <si>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</si>
  <si>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</si>
  <si>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</si>
  <si>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</si>
  <si>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</si>
  <si>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</si>
  <si>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</si>
  <si>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</si>
  <si>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</si>
  <si>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</si>
  <si>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</si>
  <si>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</si>
  <si>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</si>
  <si>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</si>
  <si>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</si>
  <si>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</si>
  <si>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</si>
  <si>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</si>
  <si>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</si>
  <si>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</si>
  <si>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</si>
  <si>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</si>
  <si>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</si>
  <si>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</si>
  <si>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</si>
  <si>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</si>
  <si>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</si>
  <si>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</si>
  <si>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</si>
  <si>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</si>
  <si>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</si>
  <si>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</si>
  <si>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</si>
  <si>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</si>
  <si>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</si>
  <si>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</si>
  <si>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</si>
  <si>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</si>
  <si>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</si>
  <si>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</si>
  <si>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</si>
  <si>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</si>
  <si>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</si>
  <si>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</si>
  <si>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</si>
  <si>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</si>
  <si>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</si>
  <si>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</si>
  <si>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</si>
  <si>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</si>
  <si>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</si>
  <si>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</si>
  <si>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</si>
  <si>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</si>
  <si>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</si>
  <si>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</si>
  <si>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</si>
  <si>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</si>
  <si>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</si>
  <si>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</si>
  <si>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</si>
  <si>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</si>
  <si>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</si>
  <si>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</si>
  <si>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</si>
  <si>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</si>
  <si>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</si>
  <si>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</si>
  <si>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</si>
  <si>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</si>
  <si>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</si>
  <si>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</si>
  <si>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</si>
  <si>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</si>
  <si>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</si>
  <si>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</si>
  <si>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</si>
  <si>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</si>
  <si>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</si>
  <si>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</si>
  <si>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</si>
  <si>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</si>
  <si>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</si>
  <si>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</si>
  <si>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</si>
  <si>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</si>
  <si>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</si>
  <si>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</si>
  <si>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</si>
  <si>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</si>
  <si>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</si>
  <si>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</si>
  <si>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</si>
  <si>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</si>
  <si>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</si>
  <si>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</si>
  <si>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</si>
  <si>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</si>
  <si>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</si>
  <si>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</si>
  <si>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</si>
  <si>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</si>
  <si>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</si>
  <si>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</si>
  <si>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</si>
  <si>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</si>
  <si>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</si>
  <si>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</si>
  <si>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</si>
  <si>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</si>
  <si>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</si>
  <si>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</si>
  <si>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</si>
  <si>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</si>
  <si>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</si>
  <si>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</si>
  <si>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</si>
  <si>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</si>
  <si>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</si>
  <si>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</si>
  <si>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</si>
  <si>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</si>
  <si>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</si>
  <si>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</si>
  <si>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</si>
  <si>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</si>
  <si>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</si>
  <si>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</si>
  <si>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</si>
  <si>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</si>
  <si>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</si>
  <si>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</si>
  <si>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</si>
  <si>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</si>
  <si>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</si>
  <si>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</si>
  <si>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</si>
  <si>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</si>
  <si>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</si>
  <si>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</si>
  <si>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</si>
  <si>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</si>
  <si>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</si>
  <si>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</si>
  <si>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</si>
  <si>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</si>
  <si>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</si>
  <si>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</si>
  <si>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</si>
  <si>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</si>
  <si>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</si>
  <si>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</si>
  <si>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</si>
  <si>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</si>
  <si>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</si>
  <si>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</si>
  <si>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</si>
  <si>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</si>
  <si>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</si>
  <si>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</si>
  <si>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</si>
  <si>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</si>
  <si>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</si>
  <si>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</si>
  <si>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</si>
  <si>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</si>
  <si>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</si>
  <si>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</si>
  <si>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</si>
  <si>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</si>
  <si>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</si>
  <si>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</si>
  <si>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</si>
  <si>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</si>
  <si>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</si>
  <si>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</si>
  <si>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</si>
  <si>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</si>
  <si>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</si>
  <si>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</si>
  <si>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</si>
  <si>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</si>
  <si>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</si>
  <si>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</si>
  <si>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</si>
  <si>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</si>
  <si>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</si>
  <si>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</si>
  <si>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</si>
  <si>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</si>
  <si>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</si>
  <si>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</si>
  <si>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</si>
  <si>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</si>
  <si>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</si>
  <si>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</si>
  <si>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</si>
  <si>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</si>
  <si>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</si>
  <si>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</si>
  <si>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</si>
  <si>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</si>
  <si>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</si>
  <si>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</si>
  <si>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</si>
  <si>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</si>
  <si>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</si>
  <si>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</si>
  <si>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</si>
  <si>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</si>
  <si>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</si>
  <si>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</si>
  <si>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</si>
  <si>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</si>
  <si>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</si>
  <si>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</si>
  <si>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</si>
  <si>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</si>
  <si>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</si>
  <si>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</si>
  <si>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</si>
  <si>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</si>
  <si>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</si>
  <si>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</si>
  <si>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</si>
  <si>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</si>
  <si>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</si>
  <si>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</si>
  <si>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</si>
  <si>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</si>
  <si>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</si>
  <si>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</si>
  <si>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</si>
  <si>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</si>
  <si>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</si>
  <si>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</si>
  <si>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</si>
  <si>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</si>
  <si>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</si>
  <si>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</si>
  <si>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</si>
  <si>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</si>
  <si>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</si>
  <si>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</si>
  <si>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</si>
  <si>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</si>
  <si>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</si>
  <si>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</si>
  <si>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</si>
  <si>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</si>
  <si>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</si>
  <si>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</si>
  <si>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</si>
  <si>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</si>
  <si>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</si>
  <si>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</si>
  <si>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</si>
  <si>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</si>
  <si>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</si>
  <si>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</si>
  <si>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</si>
  <si>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</si>
  <si>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</si>
  <si>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</si>
  <si>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</si>
  <si>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</si>
  <si>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</si>
  <si>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</si>
  <si>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</si>
  <si>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</si>
  <si>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</si>
  <si>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</si>
  <si>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</si>
  <si>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</si>
  <si>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</si>
  <si>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</si>
  <si>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</si>
  <si>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</si>
  <si>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</si>
  <si>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</si>
  <si>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</si>
  <si>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</si>
  <si>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</si>
  <si>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</si>
  <si>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</si>
  <si>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</si>
  <si>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</si>
  <si>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</si>
  <si>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</si>
  <si>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</si>
  <si>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</si>
  <si>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</si>
  <si>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</si>
  <si>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</si>
  <si>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</si>
  <si>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</si>
  <si>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</si>
  <si>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</si>
  <si>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</si>
  <si>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</si>
  <si>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</si>
  <si>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</si>
  <si>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</si>
  <si>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</si>
  <si>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</si>
  <si>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</si>
  <si>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</si>
  <si>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</si>
  <si>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</si>
  <si>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</si>
  <si>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</si>
  <si>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</si>
  <si>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</si>
  <si>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</si>
  <si>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</si>
  <si>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</si>
  <si>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</si>
  <si>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</si>
  <si>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</si>
  <si>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</si>
  <si>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</si>
  <si>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</si>
  <si>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</si>
  <si>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</si>
  <si>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</si>
  <si>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</si>
  <si>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</si>
  <si>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</si>
  <si>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</si>
  <si>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</si>
  <si>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</si>
  <si>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</si>
  <si>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</si>
  <si>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</si>
  <si>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</si>
  <si>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</si>
  <si>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</si>
  <si>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</si>
  <si>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</si>
  <si>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</si>
  <si>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</si>
  <si>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</si>
  <si>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</si>
  <si>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</si>
  <si>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</si>
  <si>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</si>
  <si>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</si>
  <si>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</si>
  <si>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</si>
  <si>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</si>
  <si>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</si>
  <si>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</si>
  <si>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</si>
  <si>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</si>
  <si>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</si>
  <si>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</si>
  <si>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</si>
  <si>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</si>
  <si>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</si>
  <si>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</si>
  <si>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</si>
  <si>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</si>
  <si>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</si>
  <si>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</si>
  <si>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</si>
  <si>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</si>
  <si>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</si>
  <si>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</si>
  <si>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</si>
  <si>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</si>
  <si>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</si>
  <si>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</si>
  <si>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</si>
  <si>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</si>
  <si>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</si>
  <si>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</si>
  <si>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</si>
  <si>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</si>
  <si>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</si>
  <si>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</si>
  <si>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</si>
  <si>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</si>
  <si>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</si>
  <si>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</si>
  <si>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</si>
  <si>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</si>
  <si>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</si>
  <si>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</si>
  <si>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</si>
  <si>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</si>
  <si>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</si>
  <si>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</si>
  <si>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</si>
  <si>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</si>
  <si>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</si>
  <si>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</si>
  <si>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</si>
  <si>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</si>
  <si>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</si>
  <si>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</si>
  <si>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</si>
  <si>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</si>
  <si>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</si>
  <si>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</si>
  <si>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</si>
  <si>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</si>
  <si>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</si>
  <si>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</si>
  <si>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</si>
  <si>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</si>
  <si>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</si>
  <si>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</si>
  <si>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</si>
  <si>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</si>
  <si>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</si>
  <si>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</si>
  <si>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</si>
  <si>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</si>
  <si>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</si>
  <si>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</si>
  <si>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</si>
  <si>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</si>
  <si>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</si>
  <si>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</si>
  <si>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</si>
  <si>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</si>
  <si>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</si>
  <si>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</si>
  <si>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</si>
  <si>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</si>
  <si>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</si>
  <si>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</si>
  <si>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</si>
  <si>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</si>
  <si>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</si>
  <si>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</si>
  <si>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</si>
  <si>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</si>
  <si>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</si>
  <si>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</si>
  <si>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</si>
  <si>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</si>
  <si>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</si>
  <si>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</si>
  <si>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</si>
  <si>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</si>
  <si>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</si>
  <si>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</si>
  <si>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</si>
  <si>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</si>
  <si>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</si>
  <si>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</si>
  <si>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</si>
  <si>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</si>
  <si>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</si>
  <si>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</si>
  <si>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</si>
  <si>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</si>
  <si>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</si>
  <si>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</si>
  <si>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</si>
  <si>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</si>
  <si>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</si>
  <si>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</si>
  <si>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</si>
  <si>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</si>
  <si>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</si>
  <si>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</si>
  <si>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</si>
  <si>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</si>
  <si>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</si>
  <si>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</si>
  <si>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</si>
  <si>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</si>
  <si>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</si>
  <si>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</si>
  <si>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</si>
  <si>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</si>
  <si>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</si>
  <si>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</si>
  <si>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</si>
  <si>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</si>
  <si>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</si>
  <si>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</si>
  <si>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</si>
  <si>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</si>
  <si>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</si>
  <si>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</si>
  <si>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</si>
  <si>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</si>
  <si>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</si>
  <si>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</si>
  <si>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</si>
  <si>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</si>
  <si>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</si>
  <si>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</si>
  <si>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</si>
  <si>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</si>
  <si>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</si>
  <si>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</si>
  <si>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</si>
  <si>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</si>
  <si>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</si>
  <si>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</si>
  <si>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</si>
  <si>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</si>
  <si>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</si>
  <si>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</si>
  <si>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</si>
  <si>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</si>
  <si>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</si>
  <si>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</si>
  <si>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</si>
  <si>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</si>
  <si>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</si>
  <si>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</si>
  <si>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</si>
  <si>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</si>
  <si>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</si>
  <si>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</si>
  <si>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</si>
  <si>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</si>
  <si>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</si>
  <si>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</si>
  <si>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</si>
  <si>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</si>
  <si>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</si>
  <si>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</si>
  <si>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</si>
  <si>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</si>
  <si>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</si>
  <si>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</si>
  <si>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</si>
  <si>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</si>
  <si>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</si>
  <si>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</si>
  <si>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</si>
  <si>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</si>
  <si>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</si>
  <si>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</si>
  <si>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</si>
  <si>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</si>
  <si>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</si>
  <si>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</si>
  <si>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</si>
  <si>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</si>
  <si>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</si>
  <si>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</si>
  <si>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</si>
  <si>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</si>
  <si>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</si>
  <si>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</si>
  <si>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</si>
  <si>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</si>
  <si>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</si>
  <si>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</si>
  <si>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</si>
  <si>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</si>
  <si>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</si>
  <si>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</si>
  <si>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</si>
  <si>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</si>
  <si>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</si>
  <si>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</si>
  <si>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</si>
  <si>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</si>
  <si>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</si>
  <si>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</si>
  <si>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</si>
  <si>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</si>
  <si>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</si>
  <si>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</si>
  <si>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</si>
  <si>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</si>
  <si>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</si>
  <si>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</si>
  <si>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</si>
  <si>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</si>
  <si>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</si>
  <si>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</si>
  <si>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</si>
  <si>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</si>
  <si>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</si>
  <si>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</si>
  <si>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</si>
  <si>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</si>
  <si>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</si>
  <si>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</si>
  <si>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</si>
  <si>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</si>
  <si>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</si>
  <si>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</si>
  <si>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</si>
  <si>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</si>
  <si>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</si>
  <si>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</si>
  <si>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</si>
  <si>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</si>
  <si>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</si>
  <si>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</si>
  <si>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</si>
  <si>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</si>
  <si>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</si>
  <si>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</si>
  <si>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</si>
  <si>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</si>
  <si>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</si>
  <si>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</si>
  <si>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</si>
  <si>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</si>
  <si>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</si>
  <si>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</si>
  <si>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</si>
  <si>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</si>
  <si>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</si>
  <si>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</si>
  <si>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</si>
  <si>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</si>
  <si>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</si>
  <si>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</si>
  <si>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</si>
  <si>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</si>
  <si>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</si>
  <si>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</si>
  <si>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</si>
  <si>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</si>
  <si>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</si>
  <si>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</si>
  <si>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</si>
  <si>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</si>
  <si>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</si>
  <si>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</si>
  <si>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</si>
  <si>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</si>
  <si>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</si>
  <si>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</si>
  <si>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</si>
  <si>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</si>
  <si>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</si>
  <si>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</si>
  <si>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</si>
  <si>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</si>
  <si>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</si>
  <si>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</si>
  <si>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</si>
  <si>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</si>
  <si>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</si>
  <si>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</si>
  <si>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</si>
  <si>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</si>
  <si>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</si>
  <si>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</si>
  <si>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</si>
  <si>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</si>
  <si>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</si>
  <si>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</si>
  <si>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</si>
  <si>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</si>
  <si>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</si>
  <si>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</si>
  <si>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</si>
  <si>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</si>
  <si>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</si>
  <si>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</si>
  <si>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</si>
  <si>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</si>
  <si>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</si>
  <si>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</si>
  <si>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</si>
  <si>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</si>
  <si>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</si>
  <si>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</si>
  <si>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</si>
  <si>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</si>
  <si>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</si>
  <si>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</si>
  <si>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</si>
  <si>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</si>
  <si>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</si>
  <si>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</si>
  <si>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</si>
  <si>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</si>
  <si>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</si>
  <si>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</si>
  <si>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</si>
  <si>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</si>
  <si>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</si>
  <si>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</si>
  <si>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</si>
  <si>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</si>
  <si>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</si>
  <si>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</si>
  <si>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</si>
  <si>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</si>
  <si>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</si>
  <si>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</si>
  <si>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</si>
  <si>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</si>
  <si>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</si>
  <si>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</si>
  <si>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</si>
  <si>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</si>
  <si>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</si>
  <si>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</si>
  <si>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</si>
  <si>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</si>
  <si>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</si>
  <si>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</si>
  <si>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</si>
  <si>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</si>
  <si>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</si>
  <si>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</si>
  <si>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</si>
  <si>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</si>
  <si>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</si>
  <si>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</si>
  <si>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</si>
  <si>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</si>
  <si>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</si>
  <si>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</si>
  <si>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</si>
  <si>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</si>
  <si>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</si>
  <si>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</si>
  <si>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</si>
  <si>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</si>
  <si>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</si>
  <si>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</si>
  <si>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</si>
  <si>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</si>
  <si>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</si>
  <si>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</si>
  <si>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</si>
  <si>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</si>
  <si>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</si>
  <si>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</si>
  <si>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</si>
  <si>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</si>
  <si>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</si>
  <si>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</si>
  <si>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</si>
  <si>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</si>
  <si>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</si>
  <si>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</si>
  <si>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</si>
  <si>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</si>
  <si>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</si>
  <si>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</si>
  <si>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</si>
  <si>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</si>
  <si>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</si>
  <si>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</si>
  <si>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</si>
  <si>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</si>
  <si>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</si>
  <si>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</si>
  <si>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</si>
  <si>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</si>
  <si>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</si>
  <si>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</si>
  <si>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</si>
  <si>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</si>
  <si>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</si>
  <si>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</si>
  <si>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</si>
  <si>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</si>
  <si>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</si>
  <si>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</si>
  <si>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</si>
  <si>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</si>
  <si>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</si>
  <si>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</si>
  <si>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</si>
  <si>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</si>
  <si>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</si>
  <si>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</si>
  <si>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</si>
  <si>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</si>
  <si>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</si>
  <si>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</si>
  <si>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</si>
  <si>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</si>
  <si>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</si>
  <si>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</si>
  <si>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</si>
  <si>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</si>
  <si>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</si>
  <si>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</si>
  <si>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</si>
  <si>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</si>
  <si>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</si>
  <si>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</si>
  <si>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</si>
  <si>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</si>
  <si>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</si>
  <si>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</si>
  <si>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</si>
  <si>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</si>
  <si>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</si>
  <si>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</si>
  <si>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</si>
  <si>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</si>
  <si>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</si>
  <si>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</si>
  <si>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</si>
  <si>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</si>
  <si>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</si>
  <si>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</si>
  <si>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</si>
  <si>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</si>
  <si>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</si>
  <si>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</si>
  <si>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</si>
  <si>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</si>
  <si>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</si>
  <si>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</si>
  <si>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</si>
  <si>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</si>
  <si>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</si>
  <si>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</si>
  <si>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</si>
  <si>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</si>
  <si>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</si>
  <si>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</si>
  <si>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</si>
  <si>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</si>
  <si>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</si>
  <si>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</si>
  <si>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</si>
  <si>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</si>
  <si>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</si>
  <si>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</si>
  <si>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</si>
  <si>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</si>
  <si>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</si>
  <si>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</si>
  <si>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</si>
  <si>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</si>
  <si>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</si>
  <si>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</si>
  <si>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</si>
  <si>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</si>
  <si>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</si>
  <si>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</si>
  <si>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</si>
  <si>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</si>
  <si>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</si>
  <si>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</si>
  <si>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</si>
  <si>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</si>
  <si>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</si>
  <si>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</si>
  <si>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</si>
  <si>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</si>
  <si>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</si>
  <si>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</si>
  <si>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</si>
  <si>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</si>
  <si>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</si>
  <si>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</si>
  <si>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</si>
  <si>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</si>
  <si>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</si>
  <si>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</si>
  <si>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</si>
  <si>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</si>
  <si>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</si>
  <si>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</si>
  <si>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</si>
  <si>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</si>
  <si>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</si>
  <si>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</si>
  <si>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</si>
  <si>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</si>
  <si>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</si>
  <si>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</si>
  <si>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</si>
  <si>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</si>
  <si>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</si>
  <si>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</si>
  <si>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</si>
  <si>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</si>
  <si>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</si>
  <si>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</si>
  <si>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</si>
  <si>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</si>
  <si>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</si>
  <si>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</si>
  <si>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</si>
  <si>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</si>
  <si>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</si>
  <si>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</si>
  <si>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</si>
  <si>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</si>
  <si>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</si>
  <si>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</si>
  <si>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</si>
  <si>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</si>
  <si>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</si>
  <si>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</si>
  <si>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</si>
  <si>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</si>
  <si>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</si>
  <si>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</si>
  <si>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</si>
  <si>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</si>
  <si>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</si>
  <si>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</si>
  <si>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</si>
  <si>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</si>
  <si>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</si>
  <si>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</si>
  <si>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</si>
  <si>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</si>
  <si>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</si>
  <si>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</si>
  <si>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</si>
  <si>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</si>
  <si>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</si>
  <si>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</si>
  <si>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</si>
  <si>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</si>
  <si>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</si>
  <si>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</si>
  <si>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</si>
  <si>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</si>
  <si>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</si>
  <si>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</si>
  <si>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</si>
  <si>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</si>
  <si>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</si>
  <si>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</si>
  <si>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</si>
  <si>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</si>
  <si>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</si>
  <si>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</si>
  <si>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</si>
  <si>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</si>
  <si>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</si>
  <si>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</si>
  <si>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</si>
  <si>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</si>
  <si>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</si>
  <si>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</si>
  <si>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</si>
  <si>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</si>
  <si>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</si>
  <si>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</si>
  <si>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</si>
  <si>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</si>
  <si>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</si>
  <si>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</si>
  <si>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</si>
  <si>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</si>
  <si>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</si>
  <si>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</si>
  <si>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</si>
  <si>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</si>
  <si>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</si>
  <si>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</si>
  <si>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</si>
  <si>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</si>
  <si>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</si>
  <si>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</si>
  <si>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</si>
  <si>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</si>
  <si>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</si>
  <si>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</si>
  <si>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</si>
  <si>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</si>
  <si>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</si>
  <si>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</si>
  <si>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</si>
  <si>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</si>
  <si>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</si>
  <si>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</si>
  <si>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</si>
  <si>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</si>
  <si>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</si>
  <si>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</si>
  <si>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</si>
  <si>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</si>
  <si>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</si>
  <si>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</si>
  <si>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</si>
  <si>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</si>
  <si>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</si>
  <si>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</si>
  <si>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</si>
  <si>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</si>
  <si>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</si>
  <si>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</si>
  <si>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</si>
  <si>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</si>
  <si>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</si>
  <si>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</si>
  <si>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</si>
  <si>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</si>
  <si>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</si>
  <si>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</si>
  <si>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</si>
  <si>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</si>
  <si>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</si>
  <si>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</si>
  <si>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</si>
  <si>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</si>
  <si>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</si>
  <si>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</si>
  <si>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</si>
  <si>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</si>
  <si>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</si>
  <si>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</si>
  <si>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</si>
  <si>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</si>
  <si>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</si>
  <si>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</si>
  <si>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</si>
  <si>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</si>
  <si>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</si>
  <si>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</si>
  <si>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</si>
  <si>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</si>
  <si>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</si>
  <si>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</si>
  <si>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</si>
  <si>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</si>
  <si>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</si>
  <si>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</si>
  <si>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</si>
  <si>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</si>
  <si>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</si>
  <si>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</si>
  <si>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</si>
  <si>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</si>
  <si>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</si>
  <si>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</si>
  <si>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</si>
  <si>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</si>
  <si>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</si>
  <si>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</si>
  <si>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</si>
  <si>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</si>
  <si>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</si>
  <si>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</si>
  <si>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</si>
  <si>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</si>
  <si>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</si>
  <si>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</si>
  <si>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</si>
  <si>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</si>
  <si>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</si>
  <si>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</si>
  <si>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</si>
  <si>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</si>
  <si>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</si>
  <si>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</si>
  <si>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</si>
  <si>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</si>
  <si>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</si>
  <si>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</si>
  <si>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</si>
  <si>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</si>
  <si>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</si>
  <si>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</si>
  <si>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</si>
  <si>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</si>
  <si>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</si>
  <si>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</si>
  <si>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</si>
  <si>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</si>
  <si>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</si>
  <si>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</si>
  <si>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</si>
  <si>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</si>
  <si>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</si>
  <si>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</si>
  <si>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</si>
  <si>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</si>
  <si>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</si>
  <si>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</si>
  <si>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</si>
  <si>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</si>
  <si>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</si>
  <si>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</si>
  <si>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</si>
  <si>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</si>
  <si>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</si>
  <si>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</si>
  <si>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</si>
  <si>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</si>
  <si>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</si>
  <si>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</si>
  <si>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</si>
  <si>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</si>
  <si>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</si>
  <si>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</si>
  <si>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</si>
  <si>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</si>
  <si>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</si>
  <si>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</si>
  <si>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</si>
  <si>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</si>
  <si>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</si>
  <si>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</si>
  <si>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</si>
  <si>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</si>
  <si>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</si>
  <si>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</si>
  <si>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</si>
  <si>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</si>
  <si>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</si>
  <si>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</si>
  <si>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</si>
  <si>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</si>
  <si>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</si>
  <si>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</si>
  <si>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</si>
  <si>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</si>
  <si>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</si>
  <si>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</si>
  <si>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</si>
  <si>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</si>
  <si>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</si>
  <si>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</si>
  <si>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</si>
  <si>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</si>
  <si>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</si>
  <si>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</si>
  <si>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</si>
  <si>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</si>
  <si>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</si>
  <si>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</si>
  <si>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</si>
  <si>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</si>
  <si>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</si>
  <si>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</si>
  <si>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</si>
  <si>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</si>
  <si>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</si>
  <si>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</si>
  <si>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</si>
  <si>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</si>
  <si>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</si>
  <si>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</si>
  <si>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</si>
  <si>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</si>
  <si>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</si>
  <si>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</si>
  <si>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</si>
  <si>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</si>
  <si>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</si>
  <si>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</si>
  <si>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</si>
  <si>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</si>
  <si>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</si>
  <si>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</si>
  <si>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</si>
  <si>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</si>
  <si>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</si>
  <si>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</si>
  <si>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</si>
  <si>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</si>
  <si>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</si>
  <si>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</si>
  <si>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</si>
  <si>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</si>
  <si>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</si>
  <si>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</si>
  <si>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</si>
  <si>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</si>
  <si>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</si>
  <si>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</si>
  <si>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</si>
  <si>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</si>
  <si>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</si>
  <si>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</si>
  <si>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</si>
  <si>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</si>
  <si>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</si>
  <si>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</si>
  <si>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</si>
  <si>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</si>
  <si>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</si>
  <si>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</si>
  <si>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</si>
  <si>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</si>
  <si>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</si>
  <si>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</si>
  <si>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</si>
  <si>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</si>
  <si>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</si>
  <si>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</si>
  <si>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</si>
  <si>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</si>
  <si>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</si>
  <si>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</si>
  <si>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</si>
  <si>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</si>
  <si>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</si>
  <si>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</si>
  <si>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</si>
  <si>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</si>
  <si>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</si>
  <si>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</si>
  <si>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</si>
  <si>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</si>
  <si>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</si>
  <si>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</si>
  <si>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</si>
  <si>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</si>
  <si>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</si>
  <si>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</si>
  <si>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</si>
  <si>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</si>
  <si>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</si>
  <si>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</si>
  <si>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</si>
  <si>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</si>
  <si>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</si>
  <si>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</si>
  <si>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</si>
  <si>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</si>
  <si>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</si>
  <si>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</si>
  <si>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</si>
  <si>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</si>
  <si>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</si>
  <si>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</si>
  <si>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</si>
  <si>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</si>
  <si>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</si>
  <si>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</si>
  <si>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</si>
  <si>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</si>
  <si>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</si>
  <si>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</si>
  <si>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</si>
  <si>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</si>
  <si>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</si>
  <si>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</si>
  <si>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</si>
  <si>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</si>
  <si>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</si>
  <si>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</si>
  <si>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</si>
  <si>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</si>
  <si>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</si>
  <si>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</si>
  <si>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</si>
  <si>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</si>
  <si>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</si>
  <si>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</si>
  <si>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</si>
  <si>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</si>
  <si>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</si>
  <si>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</si>
  <si>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</si>
  <si>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</si>
  <si>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</si>
  <si>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</si>
  <si>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</si>
  <si>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</si>
  <si>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</si>
  <si>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</si>
  <si>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</si>
  <si>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</si>
  <si>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</si>
  <si>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</si>
  <si>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</si>
  <si>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</si>
  <si>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</si>
  <si>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</si>
  <si>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</si>
  <si>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</si>
  <si>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</si>
  <si>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</si>
  <si>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</si>
  <si>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</si>
  <si>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</si>
  <si>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</si>
  <si>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</si>
  <si>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</si>
  <si>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</si>
  <si>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</si>
  <si>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</si>
  <si>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</si>
  <si>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</si>
  <si>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</si>
  <si>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</si>
  <si>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</si>
  <si>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</si>
  <si>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</si>
  <si>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</si>
  <si>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</si>
  <si>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</si>
  <si>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</si>
  <si>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</si>
  <si>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</si>
  <si>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</si>
  <si>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</si>
  <si>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</si>
  <si>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</si>
  <si>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</si>
  <si>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</si>
  <si>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</si>
  <si>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</si>
  <si>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</si>
  <si>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</si>
  <si>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</si>
  <si>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</si>
  <si>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</si>
  <si>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</si>
  <si>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</si>
  <si>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</si>
  <si>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</si>
  <si>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</si>
  <si>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</si>
  <si>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</si>
  <si>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</si>
  <si>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</si>
  <si>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</si>
  <si>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</si>
  <si>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</si>
  <si>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</si>
  <si>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</si>
  <si>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</si>
  <si>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</si>
  <si>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</si>
  <si>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</si>
  <si>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</si>
  <si>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</si>
  <si>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</si>
  <si>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</si>
  <si>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</si>
  <si>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</si>
  <si>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</si>
  <si>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</si>
  <si>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</si>
  <si>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</si>
  <si>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</si>
  <si>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</si>
  <si>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</si>
  <si>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</si>
  <si>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</si>
  <si>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</si>
  <si>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</si>
  <si>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</si>
  <si>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</si>
  <si>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</si>
  <si>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</si>
  <si>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</si>
  <si>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</si>
  <si>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</si>
  <si>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</si>
  <si>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</si>
  <si>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</si>
  <si>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</si>
  <si>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</si>
  <si>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</si>
  <si>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</si>
  <si>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</si>
  <si>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</si>
  <si>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</si>
  <si>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</si>
  <si>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</si>
  <si>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</si>
  <si>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</si>
  <si>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</si>
  <si>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</si>
  <si>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</si>
  <si>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</si>
  <si>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</si>
  <si>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</si>
  <si>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</si>
  <si>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</si>
  <si>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</si>
  <si>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</si>
  <si>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</si>
  <si>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</si>
  <si>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</si>
  <si>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</si>
  <si>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</si>
  <si>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</si>
  <si>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</si>
  <si>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</si>
  <si>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</si>
  <si>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</si>
  <si>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</si>
  <si>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</si>
  <si>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</si>
  <si>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</si>
  <si>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</si>
  <si>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</si>
  <si>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</si>
  <si>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</si>
  <si>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</si>
  <si>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</si>
  <si>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</si>
  <si>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</si>
  <si>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</si>
  <si>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</si>
  <si>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</si>
  <si>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</si>
  <si>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</si>
  <si>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</si>
  <si>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</si>
  <si>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</si>
  <si>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</si>
  <si>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</si>
  <si>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</si>
  <si>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</si>
  <si>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</si>
  <si>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</si>
  <si>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</si>
  <si>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</si>
  <si>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</si>
  <si>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</si>
  <si>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</si>
  <si>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</si>
  <si>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</si>
  <si>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</si>
  <si>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</si>
  <si>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</si>
  <si>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</si>
  <si>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</si>
  <si>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</si>
  <si>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</si>
  <si>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</si>
  <si>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</si>
  <si>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</si>
  <si>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</si>
  <si>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</si>
  <si>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</si>
  <si>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</si>
  <si>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</si>
  <si>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</si>
  <si>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</si>
  <si>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</si>
  <si>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</si>
  <si>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</si>
  <si>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</si>
  <si>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</si>
  <si>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</si>
  <si>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</si>
  <si>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</si>
  <si>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</si>
  <si>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</si>
  <si>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</si>
  <si>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</si>
  <si>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</si>
  <si>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</si>
  <si>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</si>
  <si>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</si>
  <si>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</si>
  <si>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</si>
  <si>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</si>
  <si>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</si>
  <si>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</si>
  <si>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</si>
  <si>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</si>
  <si>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</si>
  <si>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</si>
  <si>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</si>
  <si>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</si>
  <si>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</si>
  <si>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</si>
  <si>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</si>
  <si>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</si>
  <si>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</si>
  <si>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</si>
  <si>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</si>
  <si>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</si>
  <si>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</si>
  <si>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</si>
  <si>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</si>
  <si>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</si>
  <si>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</si>
  <si>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</si>
  <si>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</si>
  <si>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</si>
  <si>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</si>
  <si>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</si>
  <si>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</si>
  <si>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</si>
  <si>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</si>
  <si>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</si>
  <si>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</si>
  <si>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</si>
  <si>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</si>
  <si>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</si>
  <si>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</si>
  <si>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</si>
  <si>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</si>
  <si>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</si>
  <si>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</si>
  <si>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</si>
  <si>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</si>
  <si>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</si>
  <si>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</si>
  <si>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</si>
  <si>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</si>
  <si>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</si>
  <si>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</si>
  <si>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</si>
  <si>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</si>
  <si>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</si>
  <si>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</si>
  <si>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</si>
  <si>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</si>
  <si>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</si>
  <si>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</si>
  <si>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</si>
  <si>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</si>
  <si>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</si>
  <si>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</si>
  <si>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</si>
  <si>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</si>
  <si>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</si>
  <si>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</si>
  <si>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</si>
  <si>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</si>
  <si>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</si>
  <si>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</si>
  <si>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</si>
  <si>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</si>
  <si>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</si>
  <si>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</si>
  <si>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</si>
  <si>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</si>
  <si>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</si>
  <si>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</si>
  <si>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</si>
  <si>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</si>
  <si>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</si>
  <si>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</si>
  <si>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</si>
  <si>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</si>
  <si>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</si>
  <si>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</si>
  <si>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</si>
  <si>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</si>
  <si>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</si>
  <si>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</si>
  <si>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</si>
  <si>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</si>
  <si>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</si>
  <si>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</si>
  <si>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</si>
  <si>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</si>
  <si>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</si>
  <si>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</si>
  <si>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</si>
  <si>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</si>
  <si>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</si>
  <si>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</si>
  <si>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</si>
  <si>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</si>
  <si>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</si>
  <si>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</si>
  <si>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</si>
  <si>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</si>
  <si>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</si>
  <si>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</si>
  <si>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</si>
  <si>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</si>
  <si>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</si>
  <si>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</si>
  <si>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</si>
  <si>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</si>
  <si>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</si>
  <si>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</si>
  <si>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</si>
  <si>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</si>
  <si>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</si>
  <si>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</si>
  <si>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</si>
  <si>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</si>
  <si>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</si>
  <si>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</si>
  <si>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</si>
  <si>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</si>
  <si>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</si>
  <si>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</si>
  <si>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</si>
  <si>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</si>
  <si>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</si>
  <si>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</si>
  <si>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</si>
  <si>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</si>
  <si>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</si>
  <si>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</si>
  <si>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</si>
  <si>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</si>
  <si>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</si>
  <si>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</si>
  <si>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</si>
  <si>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</si>
  <si>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</si>
  <si>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</si>
  <si>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</si>
  <si>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</si>
  <si>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</si>
  <si>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</si>
  <si>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</si>
  <si>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</si>
  <si>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</si>
  <si>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</si>
  <si>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</si>
  <si>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</si>
  <si>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</si>
  <si>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</si>
  <si>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</si>
  <si>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</si>
  <si>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</si>
  <si>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</si>
  <si>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</si>
  <si>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</si>
  <si>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</si>
  <si>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</si>
  <si>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</si>
  <si>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</si>
  <si>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</si>
  <si>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</si>
  <si>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</si>
  <si>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</si>
  <si>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</si>
  <si>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</si>
  <si>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</si>
  <si>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</si>
  <si>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</si>
  <si>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</si>
  <si>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</si>
  <si>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</si>
  <si>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</si>
  <si>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</si>
  <si>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</si>
  <si>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</si>
  <si>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</si>
  <si>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</si>
  <si>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</si>
  <si>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</si>
  <si>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</si>
  <si>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</si>
  <si>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</si>
  <si>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</si>
  <si>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</si>
  <si>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</si>
  <si>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</si>
  <si>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</si>
  <si>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</si>
  <si>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</si>
  <si>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</si>
  <si>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</si>
  <si>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</si>
  <si>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</si>
  <si>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</si>
  <si>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</si>
  <si>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</si>
  <si>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</si>
  <si>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</si>
  <si>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</si>
  <si>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</si>
  <si>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</si>
  <si>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</si>
  <si>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</si>
  <si>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</si>
  <si>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</si>
  <si>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</si>
  <si>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</si>
  <si>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</si>
  <si>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</si>
  <si>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</si>
  <si>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</si>
  <si>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</si>
  <si>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</si>
  <si>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</si>
  <si>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</si>
  <si>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</si>
  <si>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</si>
  <si>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</si>
  <si>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</si>
  <si>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</si>
  <si>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</si>
  <si>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</si>
  <si>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</si>
  <si>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</si>
  <si>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</si>
  <si>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</si>
  <si>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</si>
  <si>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</si>
  <si>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</si>
  <si>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</si>
  <si>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</si>
  <si>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</si>
  <si>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</si>
  <si>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</si>
  <si>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</si>
  <si>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</si>
  <si>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</si>
  <si>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</si>
  <si>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</si>
  <si>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</si>
  <si>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</si>
  <si>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</si>
  <si>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</si>
  <si>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</si>
  <si>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</si>
  <si>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</si>
  <si>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</si>
  <si>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</si>
  <si>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</si>
  <si>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</si>
  <si>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</si>
  <si>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</si>
  <si>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</si>
  <si>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</si>
  <si>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</si>
  <si>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</si>
  <si>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</si>
  <si>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</si>
  <si>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</si>
  <si>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</si>
  <si>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</si>
  <si>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</si>
  <si>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</si>
  <si>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</si>
  <si>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</si>
  <si>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</si>
  <si>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</si>
  <si>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</si>
  <si>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</si>
  <si>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</si>
  <si>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</si>
  <si>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</si>
  <si>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</si>
  <si>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</si>
  <si>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</si>
  <si>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</si>
  <si>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</si>
  <si>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</si>
  <si>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</si>
  <si>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</si>
  <si>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</si>
  <si>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</si>
  <si>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</si>
  <si>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</si>
  <si>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</si>
  <si>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</si>
  <si>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</si>
  <si>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</si>
  <si>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</si>
  <si>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</si>
  <si>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</si>
  <si>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</si>
  <si>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</si>
  <si>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</si>
  <si>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</si>
  <si>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</si>
  <si>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</si>
  <si>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</si>
  <si>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</si>
  <si>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</si>
  <si>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</si>
  <si>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</si>
  <si>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</si>
  <si>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</si>
  <si>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</si>
  <si>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</si>
  <si>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</si>
  <si>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</si>
  <si>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</si>
  <si>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</si>
  <si>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</si>
  <si>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</si>
  <si>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</si>
  <si>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</si>
  <si>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</si>
  <si>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</si>
  <si>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</si>
  <si>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</si>
  <si>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</si>
  <si>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</si>
  <si>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</si>
  <si>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</si>
  <si>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</si>
  <si>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</si>
  <si>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</si>
  <si>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</si>
  <si>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</si>
  <si>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</si>
  <si>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</si>
  <si>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</si>
  <si>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</si>
  <si>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</si>
  <si>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</si>
  <si>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</si>
  <si>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</si>
  <si>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</si>
  <si>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</si>
  <si>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</si>
  <si>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</si>
  <si>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</si>
  <si>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</si>
  <si>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</si>
  <si>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</si>
  <si>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</si>
  <si>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</si>
  <si>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</si>
  <si>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</si>
  <si>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</si>
  <si>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</si>
  <si>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</si>
  <si>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</si>
  <si>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</si>
  <si>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</si>
  <si>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</si>
  <si>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</si>
  <si>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</si>
  <si>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</si>
  <si>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</si>
  <si>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</si>
  <si>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</si>
  <si>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</si>
  <si>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</si>
  <si>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</si>
  <si>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</si>
  <si>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</si>
  <si>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</si>
  <si>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</si>
  <si>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</si>
  <si>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</si>
  <si>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</si>
  <si>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</si>
  <si>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</si>
  <si>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</si>
  <si>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</si>
  <si>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</si>
  <si>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</si>
  <si>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</si>
  <si>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</si>
  <si>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</si>
  <si>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</si>
  <si>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</si>
  <si>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</si>
  <si>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</si>
  <si>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</si>
  <si>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</si>
  <si>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</si>
  <si>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</si>
  <si>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</si>
  <si>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</si>
  <si>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</si>
  <si>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</si>
  <si>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</si>
  <si>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</si>
  <si>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</si>
  <si>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</si>
  <si>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</si>
  <si>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</si>
  <si>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</si>
  <si>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</si>
  <si>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</si>
  <si>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</si>
  <si>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</si>
  <si>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</si>
  <si>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</si>
  <si>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</si>
  <si>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</si>
  <si>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</si>
  <si>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</si>
  <si>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</si>
  <si>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</si>
  <si>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</si>
  <si>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</si>
  <si>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</si>
  <si>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</si>
  <si>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</si>
  <si>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</si>
  <si>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</si>
  <si>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</si>
  <si>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</si>
  <si>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</si>
  <si>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</si>
  <si>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</si>
  <si>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</si>
  <si>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</si>
  <si>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</si>
  <si>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</si>
  <si>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</si>
  <si>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</si>
  <si>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</si>
  <si>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</si>
  <si>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</si>
  <si>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</si>
  <si>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</si>
  <si>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</si>
  <si>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</si>
  <si>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</si>
  <si>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</si>
  <si>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</si>
  <si>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</si>
  <si>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</si>
  <si>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</si>
  <si>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</si>
  <si>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</si>
  <si>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</si>
  <si>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</si>
  <si>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</si>
  <si>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</si>
  <si>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</si>
  <si>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</si>
  <si>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</si>
  <si>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</si>
  <si>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</si>
  <si>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</si>
  <si>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</si>
  <si>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</si>
  <si>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</si>
  <si>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</si>
  <si>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</si>
  <si>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</si>
  <si>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</si>
  <si>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</si>
  <si>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</si>
  <si>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</si>
  <si>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</si>
  <si>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</si>
  <si>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</si>
  <si>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</si>
  <si>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</si>
  <si>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</si>
  <si>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</si>
  <si>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</si>
  <si>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</si>
  <si>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</si>
  <si>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</si>
  <si>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</si>
  <si>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</si>
  <si>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</si>
  <si>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</si>
  <si>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</si>
  <si>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</si>
  <si>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</si>
  <si>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</si>
  <si>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</si>
  <si>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</si>
  <si>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</si>
  <si>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</si>
  <si>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</si>
  <si>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</si>
  <si>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</si>
  <si>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</si>
  <si>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</si>
  <si>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</si>
  <si>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</si>
  <si>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</si>
  <si>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</si>
  <si>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</si>
  <si>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</si>
  <si>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</si>
  <si>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</si>
  <si>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</si>
  <si>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</si>
  <si>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</si>
  <si>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</si>
  <si>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</si>
  <si>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</si>
  <si>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</si>
  <si>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</si>
  <si>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</si>
  <si>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</si>
  <si>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</si>
  <si>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</si>
  <si>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</si>
  <si>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</si>
  <si>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</si>
  <si>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</si>
  <si>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</si>
  <si>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</si>
  <si>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</si>
  <si>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</si>
  <si>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</si>
  <si>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</si>
  <si>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</si>
  <si>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</si>
  <si>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</si>
  <si>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</si>
  <si>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</si>
  <si>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</si>
  <si>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</si>
  <si>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</si>
  <si>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</si>
  <si>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</si>
  <si>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</si>
  <si>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</si>
  <si>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</si>
  <si>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</si>
  <si>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</si>
  <si>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</si>
  <si>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</si>
  <si>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</si>
  <si>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</si>
  <si>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</si>
  <si>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</si>
  <si>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</si>
  <si>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</si>
  <si>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</si>
  <si>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</si>
  <si>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</si>
  <si>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</si>
  <si>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</si>
  <si>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</si>
  <si>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</si>
  <si>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</si>
  <si>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</si>
  <si>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</si>
  <si>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</si>
  <si>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</si>
  <si>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</si>
  <si>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</si>
  <si>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</si>
  <si>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</si>
  <si>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</si>
  <si>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</si>
  <si>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</si>
  <si>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</si>
  <si>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</si>
  <si>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</si>
  <si>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</si>
  <si>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</si>
  <si>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</si>
  <si>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</si>
  <si>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</si>
  <si>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</si>
  <si>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</si>
  <si>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</si>
  <si>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</si>
  <si>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</si>
  <si>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</si>
  <si>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</si>
  <si>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</si>
  <si>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</si>
  <si>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</si>
  <si>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</si>
  <si>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</si>
  <si>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</si>
  <si>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</si>
  <si>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</si>
  <si>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</si>
  <si>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</si>
  <si>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</si>
  <si>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</si>
  <si>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</si>
  <si>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</si>
  <si>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</si>
  <si>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</si>
  <si>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</si>
  <si>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</si>
  <si>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</si>
  <si>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</si>
  <si>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</si>
  <si>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</si>
  <si>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</si>
  <si>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</si>
  <si>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</si>
  <si>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</si>
  <si>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</si>
  <si>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</si>
  <si>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</si>
  <si>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</si>
  <si>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</si>
  <si>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</si>
  <si>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</si>
  <si>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</si>
  <si>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</si>
  <si>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</si>
  <si>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</si>
  <si>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</si>
  <si>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</si>
  <si>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</si>
  <si>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</si>
  <si>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</si>
  <si>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</si>
  <si>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</si>
  <si>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</si>
  <si>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</si>
  <si>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</si>
  <si>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</si>
  <si>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</si>
  <si>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</si>
  <si>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</si>
  <si>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</si>
  <si>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</si>
  <si>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</si>
  <si>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</si>
  <si>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</si>
  <si>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</si>
  <si>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</si>
  <si>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</si>
  <si>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</si>
  <si>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</si>
  <si>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</si>
  <si>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</si>
  <si>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</si>
  <si>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</si>
  <si>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</si>
  <si>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</si>
  <si>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</si>
  <si>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</si>
  <si>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</si>
  <si>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</si>
  <si>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</si>
  <si>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</si>
  <si>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</si>
  <si>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</si>
  <si>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</si>
  <si>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</si>
  <si>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</si>
  <si>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</si>
  <si>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</si>
  <si>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</si>
  <si>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</si>
  <si>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</si>
  <si>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</si>
  <si>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</si>
  <si>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</si>
  <si>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</si>
  <si>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</si>
  <si>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</si>
  <si>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</si>
  <si>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</si>
  <si>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</si>
  <si>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</si>
  <si>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</si>
  <si>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</si>
  <si>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</si>
  <si>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</si>
  <si>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</si>
  <si>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</si>
  <si>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</si>
  <si>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</si>
  <si>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</si>
  <si>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</si>
  <si>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</si>
  <si>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</si>
  <si>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</si>
  <si>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</si>
  <si>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</si>
  <si>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</si>
  <si>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</si>
  <si>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</si>
  <si>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</si>
  <si>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</si>
  <si>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</si>
  <si>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</si>
  <si>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</si>
  <si>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</si>
  <si>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</si>
  <si>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</si>
  <si>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</si>
  <si>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</si>
  <si>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</si>
  <si>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</si>
  <si>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</si>
  <si>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</si>
  <si>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</si>
  <si>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</si>
  <si>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</si>
  <si>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</si>
  <si>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</si>
  <si>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</si>
  <si>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</si>
  <si>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</si>
  <si>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</si>
  <si>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</si>
  <si>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</si>
  <si>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</si>
  <si>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</si>
  <si>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</si>
  <si>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</si>
  <si>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</si>
  <si>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</si>
  <si>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</si>
  <si>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</si>
  <si>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</si>
  <si>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</si>
  <si>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</si>
  <si>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</si>
  <si>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</si>
  <si>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</si>
  <si>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</si>
  <si>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</si>
  <si>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</si>
  <si>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</si>
  <si>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</si>
  <si>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</si>
  <si>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</si>
  <si>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</si>
  <si>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</si>
  <si>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</si>
  <si>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</si>
  <si>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</si>
  <si>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</si>
  <si>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</si>
  <si>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</si>
  <si>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</si>
  <si>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</si>
  <si>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</si>
  <si>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</si>
  <si>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</si>
  <si>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</si>
  <si>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</si>
  <si>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</si>
  <si>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</si>
  <si>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</si>
  <si>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</si>
  <si>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</si>
  <si>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</si>
  <si>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</si>
  <si>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</si>
  <si>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</si>
  <si>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</si>
  <si>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</si>
  <si>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</si>
  <si>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</si>
  <si>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</si>
  <si>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</si>
  <si>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</si>
  <si>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</si>
  <si>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</si>
  <si>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</si>
  <si>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</si>
  <si>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</si>
  <si>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</si>
  <si>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</si>
  <si>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</si>
  <si>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</si>
  <si>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</si>
  <si>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</si>
  <si>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</si>
  <si>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</si>
  <si>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</si>
  <si>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</si>
  <si>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</si>
  <si>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</si>
  <si>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</si>
  <si>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</si>
  <si>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</si>
  <si>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</si>
  <si>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</si>
  <si>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</si>
  <si>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</si>
  <si>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</si>
  <si>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</si>
  <si>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</si>
  <si>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</si>
  <si>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</si>
  <si>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</si>
  <si>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</si>
  <si>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</si>
  <si>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</si>
  <si>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</si>
  <si>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</si>
  <si>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</si>
  <si>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</si>
  <si>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</si>
  <si>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</si>
  <si>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</si>
  <si>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</si>
  <si>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</si>
  <si>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</si>
  <si>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</si>
  <si>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</si>
  <si>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</si>
  <si>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</si>
  <si>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</si>
  <si>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</si>
  <si>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</si>
  <si>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</si>
  <si>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</si>
  <si>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</si>
  <si>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</si>
  <si>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</si>
  <si>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</si>
  <si>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</si>
  <si>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</si>
  <si>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</si>
  <si>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</si>
  <si>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</si>
  <si>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</si>
  <si>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</si>
  <si>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</si>
  <si>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</si>
  <si>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</si>
  <si>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</si>
  <si>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</si>
  <si>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</si>
  <si>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</si>
  <si>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</si>
  <si>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</si>
  <si>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</si>
  <si>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</si>
  <si>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</si>
  <si>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</si>
  <si>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</si>
  <si>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</si>
  <si>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</si>
  <si>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</si>
  <si>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</si>
  <si>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</si>
  <si>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</si>
  <si>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</si>
  <si>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</si>
  <si>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</si>
  <si>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</si>
  <si>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</si>
  <si>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</si>
  <si>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</si>
  <si>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</si>
  <si>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</si>
  <si>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</si>
  <si>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</si>
  <si>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</si>
  <si>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</si>
  <si>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</si>
  <si>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</si>
  <si>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</si>
  <si>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</si>
  <si>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</si>
  <si>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</si>
  <si>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</si>
  <si>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</si>
  <si>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</si>
  <si>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</si>
  <si>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</si>
  <si>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</si>
  <si>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</si>
  <si>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</si>
  <si>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</si>
  <si>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</si>
  <si>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</si>
  <si>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</si>
  <si>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</si>
  <si>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</si>
  <si>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</si>
  <si>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</si>
  <si>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</si>
  <si>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</si>
  <si>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</si>
  <si>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</si>
  <si>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</si>
  <si>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</si>
  <si>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</si>
  <si>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</si>
  <si>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</si>
  <si>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</si>
  <si>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</si>
  <si>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</si>
  <si>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</si>
  <si>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</si>
  <si>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</si>
  <si>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</si>
  <si>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</si>
  <si>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</si>
  <si>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</si>
  <si>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</si>
  <si>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</si>
  <si>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</si>
  <si>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</si>
  <si>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</si>
  <si>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</si>
  <si>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</si>
  <si>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</si>
  <si>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</si>
  <si>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</si>
  <si>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</si>
  <si>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</si>
  <si>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</si>
  <si>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</si>
  <si>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</si>
  <si>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</si>
  <si>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</si>
  <si>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</si>
  <si>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</si>
  <si>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</si>
  <si>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</si>
  <si>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</si>
  <si>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</si>
  <si>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</si>
  <si>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</si>
  <si>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</si>
  <si>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</si>
  <si>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</si>
  <si>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</si>
  <si>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</si>
  <si>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</si>
  <si>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</si>
  <si>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</si>
  <si>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</si>
  <si>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</si>
  <si>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</si>
  <si>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</si>
  <si>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</si>
  <si>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</si>
  <si>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</si>
  <si>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</si>
  <si>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</si>
  <si>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</si>
  <si>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</si>
  <si>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</si>
  <si>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</si>
  <si>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</si>
  <si>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</si>
  <si>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</si>
  <si>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</si>
  <si>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</si>
  <si>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</si>
  <si>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</si>
  <si>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</si>
  <si>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</si>
  <si>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</si>
  <si>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</si>
  <si>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</si>
  <si>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</si>
  <si>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</si>
  <si>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</si>
  <si>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</si>
  <si>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</si>
  <si>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</si>
  <si>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</si>
  <si>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</si>
  <si>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</si>
  <si>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</si>
  <si>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</si>
  <si>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</si>
  <si>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</si>
  <si>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</si>
  <si>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</si>
  <si>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</si>
  <si>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</si>
  <si>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</si>
  <si>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</si>
  <si>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</si>
  <si>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</si>
  <si>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</si>
  <si>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</si>
  <si>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</si>
  <si>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</si>
  <si>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</si>
  <si>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</si>
  <si>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</si>
  <si>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</si>
  <si>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</si>
  <si>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</si>
  <si>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</si>
  <si>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</si>
  <si>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</si>
  <si>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</si>
  <si>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</si>
  <si>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</si>
  <si>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</si>
  <si>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</si>
  <si>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</si>
  <si>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</si>
  <si>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</si>
  <si>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</si>
  <si>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</si>
  <si>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</si>
  <si>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</si>
  <si>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</si>
  <si>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</si>
  <si>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</si>
  <si>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</si>
  <si>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</si>
  <si>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</si>
  <si>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</si>
  <si>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</si>
  <si>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</si>
  <si>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</si>
  <si>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</si>
  <si>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</si>
  <si>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</si>
  <si>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</si>
  <si>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</si>
  <si>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</si>
  <si>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</si>
  <si>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</si>
  <si>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</si>
  <si>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</si>
  <si>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</si>
  <si>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</si>
  <si>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</si>
  <si>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</si>
  <si>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</si>
  <si>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</si>
  <si>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</si>
  <si>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</si>
  <si>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</si>
  <si>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</si>
  <si>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</si>
  <si>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</si>
  <si>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</si>
  <si>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</si>
  <si>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</si>
  <si>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</si>
  <si>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</si>
  <si>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</si>
  <si>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</si>
  <si>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</si>
  <si>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</si>
  <si>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</si>
  <si>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</si>
  <si>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</si>
  <si>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</si>
  <si>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</si>
  <si>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</si>
  <si>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</si>
  <si>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</si>
  <si>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</si>
  <si>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</si>
  <si>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</si>
  <si>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</si>
  <si>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</si>
  <si>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</si>
  <si>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</si>
  <si>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</si>
  <si>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</si>
  <si>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</si>
  <si>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</si>
  <si>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</si>
  <si>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</si>
  <si>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</si>
  <si>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</si>
  <si>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</si>
  <si>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</si>
  <si>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</si>
  <si>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</si>
  <si>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</si>
  <si>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</si>
  <si>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</si>
  <si>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</si>
  <si>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</si>
  <si>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</si>
  <si>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</si>
  <si>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</si>
  <si>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</si>
  <si>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</si>
  <si>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</si>
  <si>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</si>
  <si>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</si>
  <si>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</si>
  <si>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</si>
  <si>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</si>
  <si>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</si>
  <si>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</si>
  <si>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</si>
  <si>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</si>
  <si>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</si>
  <si>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</si>
  <si>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</si>
  <si>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</si>
  <si>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</si>
  <si>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</si>
  <si>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</si>
  <si>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</si>
  <si>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</si>
  <si>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</si>
  <si>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</si>
  <si>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</si>
  <si>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</si>
  <si>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</si>
  <si>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</si>
  <si>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</si>
  <si>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</si>
  <si>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</si>
  <si>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</si>
  <si>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</si>
  <si>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</si>
  <si>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</si>
  <si>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</si>
  <si>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</si>
  <si>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</si>
  <si>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</si>
  <si>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</si>
  <si>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</si>
  <si>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</si>
  <si>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</si>
  <si>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</si>
  <si>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</si>
  <si>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</si>
  <si>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</si>
  <si>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</si>
  <si>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</si>
  <si>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</si>
  <si>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</si>
  <si>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</si>
  <si>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</si>
  <si>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</si>
  <si>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</si>
  <si>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</si>
  <si>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</si>
  <si>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</si>
  <si>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</si>
  <si>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</si>
  <si>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</si>
  <si>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</si>
  <si>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</si>
  <si>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</si>
  <si>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</si>
  <si>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</si>
  <si>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</si>
  <si>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</si>
  <si>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</si>
  <si>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</si>
  <si>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</si>
  <si>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</si>
  <si>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</si>
  <si>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</si>
  <si>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</si>
  <si>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</si>
  <si>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</si>
  <si>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</si>
  <si>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</si>
  <si>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</si>
  <si>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</si>
  <si>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</si>
  <si>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</si>
  <si>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</si>
  <si>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</si>
  <si>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</si>
  <si>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</si>
  <si>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</si>
  <si>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</si>
  <si>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</si>
  <si>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</si>
  <si>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</si>
  <si>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</si>
  <si>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</si>
  <si>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</si>
  <si>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</si>
  <si>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</si>
  <si>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</si>
  <si>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</si>
  <si>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</si>
  <si>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</si>
  <si>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</si>
  <si>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</si>
  <si>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</si>
  <si>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</si>
  <si>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</si>
  <si>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</si>
  <si>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</si>
  <si>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</si>
  <si>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</si>
  <si>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</si>
  <si>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</si>
  <si>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</si>
  <si>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</si>
  <si>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</si>
  <si>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</si>
  <si>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</si>
  <si>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</si>
  <si>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</si>
  <si>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</si>
  <si>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</si>
  <si>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</si>
  <si>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</si>
  <si>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</si>
  <si>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</si>
  <si>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</si>
  <si>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</si>
  <si>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</si>
  <si>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</si>
  <si>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</si>
  <si>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</si>
  <si>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</si>
  <si>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</si>
  <si>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</si>
  <si>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</si>
  <si>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</si>
  <si>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</si>
  <si>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</si>
  <si>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</si>
  <si>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</si>
  <si>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</si>
  <si>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</si>
  <si>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</si>
  <si>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</si>
  <si>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</si>
  <si>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</si>
  <si>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</si>
  <si>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</si>
  <si>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</si>
  <si>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</si>
  <si>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</si>
  <si>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</si>
  <si>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</si>
  <si>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</si>
  <si>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</si>
  <si>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</si>
  <si>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</si>
  <si>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</si>
  <si>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</si>
  <si>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</si>
  <si>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</si>
  <si>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</si>
  <si>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</si>
  <si>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</si>
  <si>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</si>
  <si>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</si>
  <si>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</si>
  <si>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</si>
  <si>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</si>
  <si>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</si>
  <si>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</si>
  <si>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</si>
  <si>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</si>
  <si>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</si>
  <si>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</si>
  <si>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</si>
  <si>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</si>
  <si>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</si>
  <si>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</si>
  <si>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</si>
  <si>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</si>
  <si>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</si>
  <si>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</si>
  <si>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</si>
  <si>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</si>
  <si>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</si>
  <si>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</si>
  <si>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</si>
  <si>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</si>
  <si>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</si>
  <si>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</si>
  <si>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</si>
  <si>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</si>
  <si>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</si>
  <si>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</si>
  <si>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</si>
  <si>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</si>
  <si>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</si>
  <si>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</si>
  <si>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</si>
  <si>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</si>
  <si>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</si>
  <si>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</si>
  <si>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</si>
  <si>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</si>
  <si>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</si>
  <si>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</si>
  <si>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</si>
  <si>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</si>
  <si>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</si>
  <si>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</si>
  <si>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</si>
  <si>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</si>
  <si>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</si>
  <si>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</si>
  <si>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</si>
  <si>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</si>
  <si>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</si>
  <si>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</si>
  <si>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</si>
  <si>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</si>
  <si>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</si>
  <si>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</si>
  <si>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</si>
  <si>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</si>
  <si>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</si>
  <si>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</si>
  <si>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</si>
  <si>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</si>
  <si>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</si>
  <si>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</si>
  <si>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</si>
  <si>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</si>
  <si>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</si>
  <si>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</si>
  <si>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</si>
  <si>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</si>
  <si>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</si>
  <si>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</si>
  <si>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</si>
  <si>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</si>
  <si>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</si>
  <si>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</si>
  <si>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</si>
  <si>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</si>
  <si>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</si>
  <si>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</si>
  <si>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</si>
  <si>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</si>
  <si>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</si>
  <si>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</si>
  <si>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</si>
  <si>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</si>
  <si>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</si>
  <si>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</si>
  <si>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</si>
  <si>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</si>
  <si>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</si>
  <si>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</si>
  <si>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</si>
  <si>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</si>
  <si>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</si>
  <si>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</si>
  <si>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</si>
  <si>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</si>
  <si>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</si>
  <si>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</si>
  <si>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</si>
  <si>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</si>
  <si>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</si>
  <si>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</si>
  <si>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</si>
  <si>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</si>
  <si>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</si>
  <si>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</si>
  <si>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</si>
  <si>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</si>
  <si>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</si>
  <si>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</si>
  <si>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</si>
  <si>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</si>
  <si>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</si>
  <si>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</si>
  <si>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</si>
  <si>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</si>
  <si>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</si>
  <si>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</si>
  <si>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</si>
  <si>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</si>
  <si>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</si>
  <si>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</si>
  <si>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</si>
  <si>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</si>
  <si>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</si>
  <si>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</si>
  <si>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</si>
  <si>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</si>
  <si>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</si>
  <si>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</si>
  <si>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</si>
  <si>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</si>
  <si>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</si>
  <si>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</si>
  <si>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</si>
  <si>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</si>
  <si>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</si>
  <si>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</si>
  <si>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</si>
  <si>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</si>
  <si>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</si>
  <si>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</si>
  <si>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</si>
  <si>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</si>
  <si>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</si>
  <si>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</si>
  <si>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</si>
  <si>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</si>
  <si>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</si>
  <si>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</si>
  <si>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</si>
  <si>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</si>
  <si>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</si>
  <si>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</si>
  <si>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</si>
  <si>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</si>
  <si>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</si>
  <si>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</si>
  <si>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</si>
  <si>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</si>
  <si>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</si>
  <si>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</si>
  <si>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</si>
  <si>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</si>
  <si>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</si>
  <si>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</si>
  <si>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</si>
  <si>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</si>
  <si>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</si>
  <si>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</si>
  <si>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</si>
  <si>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</si>
  <si>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</si>
  <si>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</si>
  <si>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</si>
  <si>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</si>
  <si>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</si>
  <si>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</si>
  <si>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</si>
  <si>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</si>
  <si>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</si>
  <si>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</si>
  <si>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</si>
  <si>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</si>
  <si>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</si>
  <si>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</si>
  <si>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</si>
  <si>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</si>
  <si>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</si>
  <si>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</si>
  <si>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</si>
  <si>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</si>
  <si>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</si>
  <si>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</si>
  <si>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</si>
  <si>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</si>
  <si>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</si>
  <si>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</si>
  <si>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</si>
  <si>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</si>
  <si>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</si>
  <si>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</si>
  <si>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</si>
  <si>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</si>
  <si>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</si>
  <si>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</si>
  <si>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</si>
  <si>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</si>
  <si>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</si>
  <si>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</si>
  <si>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</si>
  <si>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</si>
  <si>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</si>
  <si>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</si>
  <si>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</si>
  <si>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</si>
  <si>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</si>
  <si>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</si>
  <si>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</si>
  <si>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</si>
  <si>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</si>
  <si>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</si>
  <si>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</si>
  <si>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</si>
  <si>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</si>
  <si>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</si>
  <si>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</si>
  <si>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</si>
  <si>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</si>
  <si>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</si>
  <si>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</si>
  <si>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</si>
  <si>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</si>
  <si>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</si>
  <si>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</si>
  <si>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</si>
  <si>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</si>
  <si>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</si>
  <si>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</si>
  <si>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</si>
  <si>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</si>
  <si>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</si>
  <si>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</si>
  <si>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</si>
  <si>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</si>
  <si>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</si>
  <si>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</si>
  <si>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</si>
  <si>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</si>
  <si>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</si>
  <si>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</si>
  <si>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</si>
  <si>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</si>
  <si>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</si>
  <si>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</si>
  <si>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</si>
  <si>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</si>
  <si>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</si>
  <si>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</si>
  <si>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</si>
  <si>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</si>
  <si>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</si>
  <si>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</si>
  <si>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</si>
  <si>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</si>
  <si>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</si>
  <si>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</si>
  <si>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</si>
  <si>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</si>
  <si>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</si>
  <si>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</si>
  <si>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</si>
  <si>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</si>
  <si>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</si>
  <si>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</si>
  <si>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</si>
  <si>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</si>
  <si>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</si>
  <si>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</si>
  <si>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</si>
  <si>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</si>
  <si>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</si>
  <si>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</si>
  <si>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</si>
  <si>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</si>
  <si>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</si>
  <si>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</si>
  <si>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</si>
  <si>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</si>
  <si>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</si>
  <si>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</si>
  <si>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</si>
  <si>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</si>
  <si>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</si>
  <si>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</si>
  <si>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</si>
  <si>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</si>
  <si>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</si>
  <si>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</si>
  <si>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</si>
  <si>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</si>
  <si>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</si>
  <si>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</si>
  <si>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</si>
  <si>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</si>
  <si>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</si>
  <si>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</si>
  <si>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</si>
  <si>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</si>
  <si>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</si>
  <si>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</si>
  <si>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</si>
  <si>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</si>
  <si>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</si>
  <si>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</si>
  <si>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</si>
  <si>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</si>
  <si>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</si>
  <si>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</si>
  <si>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</si>
  <si>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</si>
  <si>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</si>
  <si>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</si>
  <si>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</si>
  <si>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</si>
  <si>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</si>
  <si>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</si>
  <si>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</si>
  <si>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</si>
  <si>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</si>
  <si>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</si>
  <si>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</si>
  <si>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</si>
  <si>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</si>
  <si>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</si>
  <si>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</si>
  <si>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</si>
  <si>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</si>
  <si>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</si>
  <si>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</si>
  <si>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</si>
  <si>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</si>
  <si>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</si>
  <si>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</si>
  <si>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</si>
  <si>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</si>
  <si>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</si>
  <si>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</si>
  <si>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</si>
  <si>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</si>
  <si>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</si>
  <si>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</si>
  <si>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</si>
  <si>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</si>
  <si>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</si>
  <si>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</si>
  <si>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</si>
  <si>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</si>
  <si>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</si>
  <si>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</si>
  <si>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</si>
  <si>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</si>
  <si>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</si>
  <si>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</si>
  <si>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</si>
  <si>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</si>
  <si>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</si>
  <si>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</si>
  <si>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</si>
  <si>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</si>
  <si>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</si>
  <si>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</si>
  <si>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</si>
  <si>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</si>
  <si>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</si>
  <si>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</si>
  <si>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</si>
  <si>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</si>
  <si>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</si>
  <si>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</si>
  <si>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</si>
  <si>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</si>
  <si>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</si>
  <si>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</si>
  <si>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</si>
  <si>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</si>
  <si>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</si>
  <si>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</si>
  <si>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</si>
  <si>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</si>
  <si>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</si>
  <si>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</si>
  <si>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</si>
  <si>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</si>
  <si>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</si>
  <si>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</si>
  <si>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</si>
  <si>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</si>
  <si>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</si>
  <si>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</si>
  <si>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</si>
  <si>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</si>
  <si>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</si>
  <si>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</si>
  <si>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</si>
  <si>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</si>
  <si>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</si>
  <si>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</si>
  <si>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</si>
  <si>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</si>
  <si>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</si>
  <si>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</si>
  <si>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</si>
  <si>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</si>
  <si>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</si>
  <si>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</si>
  <si>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</si>
  <si>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</si>
  <si>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</si>
  <si>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</si>
  <si>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</si>
  <si>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</si>
  <si>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</si>
  <si>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</si>
  <si>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</si>
  <si>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</si>
  <si>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</si>
  <si>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</si>
  <si>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</si>
  <si>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</si>
  <si>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</si>
  <si>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</si>
  <si>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</si>
  <si>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</si>
  <si>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</si>
  <si>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</si>
  <si>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</si>
  <si>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</si>
  <si>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</si>
  <si>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</si>
  <si>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</si>
  <si>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</si>
  <si>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</si>
  <si>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</si>
  <si>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</si>
  <si>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</si>
  <si>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</si>
  <si>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</si>
  <si>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</si>
  <si>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</si>
  <si>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</si>
  <si>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</si>
  <si>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</si>
  <si>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</si>
  <si>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</si>
  <si>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</si>
  <si>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</si>
  <si>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</si>
  <si>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</si>
  <si>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</si>
  <si>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</si>
  <si>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</si>
  <si>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</si>
  <si>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</si>
  <si>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</si>
  <si>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</si>
  <si>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</si>
  <si>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</si>
  <si>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</si>
  <si>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</si>
  <si>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</si>
  <si>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</si>
  <si>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</si>
  <si>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</si>
  <si>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</si>
  <si>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</si>
  <si>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</si>
  <si>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</si>
  <si>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</si>
  <si>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</si>
  <si>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</si>
  <si>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</si>
  <si>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</si>
  <si>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</si>
  <si>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</si>
  <si>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</si>
  <si>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</si>
  <si>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</si>
  <si>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</si>
  <si>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</si>
  <si>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</si>
  <si>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</si>
  <si>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</si>
  <si>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</si>
  <si>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</si>
  <si>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</si>
  <si>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</si>
  <si>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</si>
  <si>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</si>
  <si>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</si>
  <si>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</si>
  <si>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</si>
  <si>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</si>
  <si>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</si>
  <si>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</si>
  <si>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</si>
  <si>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</si>
  <si>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</si>
  <si>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</si>
  <si>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</si>
  <si>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</si>
  <si>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</si>
  <si>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</si>
  <si>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</si>
  <si>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</si>
  <si>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</si>
  <si>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</si>
  <si>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</si>
  <si>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</si>
  <si>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</si>
  <si>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</si>
  <si>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</si>
  <si>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</si>
  <si>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</si>
  <si>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</si>
  <si>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</si>
  <si>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</si>
  <si>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</si>
  <si>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</si>
  <si>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</si>
  <si>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</si>
  <si>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</si>
  <si>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</si>
  <si>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</si>
  <si>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</si>
  <si>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</si>
  <si>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</si>
  <si>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</si>
  <si>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</si>
  <si>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</si>
  <si>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</si>
  <si>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</si>
  <si>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</si>
  <si>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</si>
  <si>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</si>
  <si>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</si>
  <si>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</si>
  <si>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</si>
  <si>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</si>
  <si>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</si>
  <si>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</si>
  <si>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</si>
  <si>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</si>
  <si>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</si>
  <si>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</si>
  <si>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</si>
  <si>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</si>
  <si>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</si>
  <si>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</si>
  <si>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</si>
  <si>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</si>
  <si>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</si>
  <si>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</si>
  <si>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</si>
  <si>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</si>
  <si>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</si>
  <si>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</si>
  <si>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</si>
  <si>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</si>
  <si>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</si>
  <si>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</si>
  <si>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</si>
  <si>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</si>
  <si>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</si>
  <si>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</si>
  <si>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</si>
  <si>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</si>
  <si>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</si>
  <si>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</si>
  <si>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</si>
  <si>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</si>
  <si>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</si>
  <si>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</si>
  <si>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</si>
  <si>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</si>
  <si>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</si>
  <si>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</si>
  <si>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</si>
  <si>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</si>
  <si>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</si>
  <si>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</si>
  <si>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</si>
  <si>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</si>
  <si>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</si>
  <si>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</si>
  <si>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</si>
  <si>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</si>
  <si>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</si>
  <si>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</si>
  <si>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</si>
  <si>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</si>
  <si>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</si>
  <si>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</si>
  <si>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</si>
  <si>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</si>
  <si>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</si>
  <si>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</si>
  <si>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</si>
  <si>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</si>
  <si>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</si>
  <si>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</si>
  <si>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</si>
  <si>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</si>
  <si>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</si>
  <si>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</si>
  <si>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</si>
  <si>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</si>
  <si>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</si>
  <si>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</si>
  <si>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</si>
  <si>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</si>
  <si>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</si>
  <si>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</si>
  <si>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</si>
  <si>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</si>
  <si>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</si>
  <si>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</si>
  <si>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</si>
  <si>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</si>
  <si>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</si>
  <si>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</si>
  <si>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</si>
  <si>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</si>
  <si>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</si>
  <si>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</si>
  <si>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</si>
  <si>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</si>
  <si>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</si>
  <si>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</si>
  <si>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</si>
  <si>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</si>
  <si>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</si>
  <si>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</si>
  <si>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</si>
  <si>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</si>
  <si>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</si>
  <si>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</si>
  <si>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</si>
  <si>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</si>
  <si>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</si>
  <si>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</si>
  <si>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</si>
  <si>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</si>
  <si>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</si>
  <si>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</si>
  <si>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</si>
  <si>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</si>
  <si>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</si>
  <si>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</si>
  <si>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</si>
  <si>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</si>
  <si>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</si>
  <si>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</si>
  <si>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</si>
  <si>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</si>
  <si>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</si>
  <si>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</si>
  <si>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</si>
  <si>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</si>
  <si>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</si>
  <si>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</si>
  <si>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</si>
  <si>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</si>
  <si>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</si>
  <si>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</si>
  <si>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</si>
  <si>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</si>
  <si>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</si>
  <si>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</si>
  <si>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</si>
  <si>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</si>
  <si>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</si>
  <si>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</si>
  <si>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</si>
  <si>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</si>
  <si>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</si>
  <si>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</si>
  <si>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</si>
  <si>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</si>
  <si>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</si>
  <si>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</si>
  <si>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</si>
  <si>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</si>
  <si>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</si>
  <si>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</si>
  <si>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</si>
  <si>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</si>
  <si>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</si>
  <si>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</si>
  <si>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</si>
  <si>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</si>
  <si>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</si>
  <si>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</si>
  <si>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</si>
  <si>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</si>
  <si>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</si>
  <si>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</si>
  <si>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</si>
  <si>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</si>
  <si>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</si>
  <si>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</si>
  <si>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</si>
  <si>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</si>
  <si>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</si>
  <si>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</si>
  <si>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</si>
  <si>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</si>
  <si>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</si>
  <si>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</si>
  <si>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</si>
  <si>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</si>
  <si>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</si>
  <si>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</si>
  <si>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</si>
  <si>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</si>
  <si>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</si>
  <si>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</si>
  <si>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</si>
  <si>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</si>
  <si>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</si>
  <si>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</si>
  <si>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</si>
  <si>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</si>
  <si>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</si>
  <si>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</si>
  <si>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</si>
  <si>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</si>
  <si>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</si>
  <si>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</si>
  <si>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</si>
  <si>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</si>
  <si>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</si>
  <si>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</si>
  <si>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</si>
  <si>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</si>
  <si>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</si>
  <si>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</si>
  <si>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</si>
  <si>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</si>
  <si>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</si>
  <si>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</si>
  <si>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</si>
  <si>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</si>
  <si>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</si>
  <si>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</si>
  <si>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</si>
  <si>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</si>
  <si>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</si>
  <si>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</si>
  <si>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</si>
  <si>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</si>
  <si>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</si>
  <si>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</si>
  <si>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</si>
  <si>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</si>
  <si>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</si>
  <si>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</si>
  <si>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</si>
  <si>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</si>
  <si>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</si>
  <si>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</si>
  <si>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</si>
  <si>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</si>
  <si>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</si>
  <si>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</si>
  <si>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</si>
  <si>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</si>
  <si>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</si>
  <si>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</si>
  <si>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</si>
  <si>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</si>
  <si>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</si>
  <si>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</si>
  <si>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</si>
  <si>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</si>
  <si>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</si>
  <si>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</si>
  <si>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</si>
  <si>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</si>
  <si>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</si>
  <si>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</si>
  <si>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</si>
  <si>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</si>
  <si>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</si>
  <si>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</si>
  <si>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</si>
  <si>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</si>
  <si>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</si>
  <si>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</si>
  <si>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</si>
  <si>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</si>
  <si>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</si>
  <si>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</si>
  <si>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</si>
  <si>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</si>
  <si>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</si>
  <si>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</si>
  <si>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</si>
  <si>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</si>
  <si>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</si>
  <si>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</si>
  <si>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</si>
  <si>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</si>
  <si>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</si>
  <si>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</si>
  <si>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</si>
  <si>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</si>
  <si>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</si>
  <si>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</si>
  <si>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</si>
  <si>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</si>
  <si>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</si>
  <si>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</si>
  <si>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</si>
  <si>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</si>
  <si>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</si>
  <si>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</si>
  <si>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</si>
  <si>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</si>
  <si>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</si>
  <si>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</si>
  <si>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</si>
  <si>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</si>
  <si>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</si>
  <si>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</si>
  <si>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</si>
  <si>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</si>
  <si>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</si>
  <si>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</si>
  <si>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</si>
  <si>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</si>
  <si>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</si>
  <si>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</si>
  <si>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</si>
  <si>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</si>
  <si>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</si>
  <si>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</si>
  <si>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</si>
  <si>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</si>
  <si>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</si>
  <si>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</si>
  <si>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</si>
  <si>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</si>
  <si>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</si>
  <si>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</si>
  <si>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</si>
  <si>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</si>
  <si>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</si>
  <si>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</si>
  <si>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</si>
  <si>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</si>
  <si>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</si>
  <si>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</si>
  <si>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</si>
  <si>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</si>
  <si>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</si>
  <si>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</si>
  <si>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</si>
  <si>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</si>
  <si>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</si>
  <si>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</si>
  <si>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</si>
  <si>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</si>
  <si>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</si>
  <si>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</si>
  <si>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</si>
  <si>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</si>
  <si>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</si>
  <si>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</si>
  <si>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</si>
  <si>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</si>
  <si>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</si>
  <si>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</si>
  <si>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</si>
  <si>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</si>
  <si>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</si>
  <si>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</si>
  <si>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</si>
  <si>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</si>
  <si>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</si>
  <si>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</si>
  <si>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</si>
  <si>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</si>
  <si>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</si>
  <si>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</si>
  <si>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</si>
  <si>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</si>
  <si>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</si>
  <si>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</si>
  <si>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</si>
  <si>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</si>
  <si>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</si>
  <si>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</si>
  <si>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</si>
  <si>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</si>
  <si>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</si>
  <si>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</si>
  <si>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</si>
  <si>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</si>
  <si>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</si>
  <si>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</si>
  <si>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</si>
  <si>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</si>
  <si>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</si>
  <si>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</si>
  <si>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</si>
  <si>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</si>
  <si>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</si>
  <si>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</si>
  <si>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</si>
  <si>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</si>
  <si>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</si>
  <si>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</si>
  <si>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</si>
  <si>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</si>
  <si>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</si>
  <si>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</si>
  <si>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</si>
  <si>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</si>
  <si>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</si>
  <si>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</si>
  <si>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</si>
  <si>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</si>
  <si>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</si>
  <si>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</si>
  <si>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</si>
  <si>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</si>
  <si>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</si>
  <si>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</si>
  <si>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</si>
  <si>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</si>
  <si>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</si>
  <si>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</si>
  <si>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</si>
  <si>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</si>
  <si>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</si>
  <si>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</si>
  <si>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</si>
  <si>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</si>
  <si>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</si>
  <si>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</si>
  <si>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</si>
  <si>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</si>
  <si>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</si>
  <si>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</si>
  <si>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</si>
  <si>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</si>
  <si>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</si>
  <si>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</si>
  <si>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</si>
  <si>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</si>
  <si>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</si>
  <si>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</si>
  <si>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</si>
  <si>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</si>
  <si>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</si>
  <si>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</si>
  <si>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</si>
  <si>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</si>
  <si>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</si>
  <si>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</si>
  <si>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</si>
  <si>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</si>
  <si>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</si>
  <si>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</si>
  <si>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</si>
  <si>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</si>
  <si>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</si>
  <si>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</si>
  <si>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</si>
  <si>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</si>
  <si>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</si>
  <si>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</si>
  <si>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</si>
  <si>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</si>
  <si>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</si>
  <si>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</si>
  <si>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</si>
  <si>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</si>
  <si>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</si>
  <si>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</si>
  <si>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</si>
  <si>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</si>
  <si>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</si>
  <si>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</si>
  <si>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</si>
  <si>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</si>
  <si>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</si>
  <si>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</si>
  <si>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</si>
  <si>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</si>
  <si>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</si>
  <si>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</si>
  <si>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</si>
  <si>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</si>
  <si>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</si>
  <si>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</si>
  <si>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</si>
  <si>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</si>
  <si>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</si>
  <si>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</si>
  <si>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</si>
  <si>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</si>
  <si>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</si>
  <si>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</si>
  <si>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</si>
  <si>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</si>
  <si>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</si>
  <si>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</si>
  <si>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</si>
  <si>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</si>
  <si>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</si>
  <si>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</si>
  <si>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</si>
  <si>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</si>
  <si>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</si>
  <si>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</si>
  <si>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</si>
  <si>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</si>
  <si>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</si>
  <si>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</si>
  <si>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</si>
  <si>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</si>
  <si>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</si>
  <si>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</si>
  <si>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</si>
  <si>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</si>
  <si>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</si>
  <si>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</si>
  <si>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</si>
  <si>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</si>
  <si>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</si>
  <si>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</si>
  <si>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</si>
  <si>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</si>
  <si>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</si>
  <si>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</si>
  <si>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</si>
  <si>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</si>
  <si>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</si>
  <si>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</si>
  <si>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</si>
  <si>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</si>
  <si>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</si>
  <si>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</si>
  <si>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</si>
  <si>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</si>
  <si>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</si>
  <si>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</si>
  <si>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</si>
  <si>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</si>
  <si>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</si>
  <si>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</si>
  <si>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</si>
  <si>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</si>
  <si>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</si>
  <si>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</si>
  <si>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</si>
  <si>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</si>
  <si>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</si>
  <si>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</si>
  <si>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</si>
  <si>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</si>
  <si>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</si>
  <si>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</si>
  <si>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</si>
  <si>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</si>
  <si>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</si>
  <si>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</si>
  <si>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</si>
  <si>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</si>
  <si>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</si>
  <si>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</si>
  <si>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</si>
  <si>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</si>
  <si>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</si>
  <si>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</si>
  <si>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</si>
  <si>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</si>
  <si>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</si>
  <si>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</si>
  <si>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</si>
  <si>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</si>
  <si>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</si>
  <si>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</si>
  <si>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</si>
  <si>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</si>
  <si>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</si>
  <si>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</si>
  <si>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</si>
  <si>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</si>
  <si>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</si>
  <si>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</si>
  <si>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</si>
  <si>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</si>
  <si>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</si>
  <si>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</si>
  <si>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</si>
  <si>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</si>
  <si>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</si>
  <si>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</si>
  <si>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</si>
  <si>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</si>
  <si>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</si>
  <si>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</si>
  <si>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</si>
  <si>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</si>
  <si>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</si>
  <si>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</si>
  <si>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</si>
  <si>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</si>
  <si>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</si>
  <si>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</si>
  <si>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</si>
  <si>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</si>
  <si>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</si>
  <si>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</si>
  <si>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</si>
  <si>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</si>
  <si>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</si>
  <si>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</si>
  <si>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</si>
  <si>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</si>
  <si>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</si>
  <si>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</si>
  <si>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</si>
  <si>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</si>
  <si>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</si>
  <si>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</si>
  <si>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</si>
  <si>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</si>
  <si>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</si>
  <si>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</si>
  <si>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</si>
  <si>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</si>
  <si>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</si>
  <si>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</si>
  <si>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</si>
  <si>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</si>
  <si>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</si>
  <si>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</si>
  <si>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</si>
  <si>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</si>
  <si>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</si>
  <si>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</si>
  <si>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</si>
  <si>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</si>
  <si>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</si>
  <si>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</si>
  <si>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</si>
  <si>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</si>
  <si>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</si>
  <si>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</si>
  <si>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</si>
  <si>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</si>
  <si>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</si>
  <si>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</si>
  <si>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</si>
  <si>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</si>
  <si>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</si>
  <si>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</si>
  <si>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</si>
  <si>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</si>
  <si>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</si>
  <si>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</si>
  <si>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</si>
  <si>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</si>
  <si>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</si>
  <si>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</si>
  <si>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</si>
  <si>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</si>
  <si>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</si>
  <si>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</si>
  <si>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</si>
  <si>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</si>
  <si>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</si>
  <si>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</si>
  <si>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</si>
  <si>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</si>
  <si>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</si>
  <si>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</si>
  <si>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</si>
  <si>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</si>
  <si>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</si>
  <si>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</si>
  <si>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</si>
  <si>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</si>
  <si>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</si>
  <si>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</si>
  <si>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</si>
  <si>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</si>
  <si>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</si>
  <si>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</si>
  <si>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</si>
  <si>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</si>
  <si>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</si>
  <si>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</si>
  <si>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</si>
  <si>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</si>
  <si>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</si>
  <si>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</si>
  <si>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</si>
  <si>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</si>
  <si>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</si>
  <si>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</si>
  <si>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</si>
  <si>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</si>
  <si>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</si>
  <si>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</si>
  <si>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</si>
  <si>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</si>
  <si>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</si>
  <si>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</si>
  <si>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</si>
  <si>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</si>
  <si>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</si>
  <si>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</si>
  <si>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</si>
  <si>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</si>
  <si>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</si>
  <si>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</si>
  <si>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</si>
  <si>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</si>
  <si>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</si>
  <si>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</si>
  <si>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</si>
  <si>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</si>
  <si>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</si>
  <si>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</si>
  <si>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</si>
  <si>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</si>
  <si>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</si>
  <si>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</si>
  <si>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</si>
  <si>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</si>
  <si>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</si>
  <si>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</si>
  <si>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</si>
  <si>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</si>
  <si>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</si>
  <si>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</si>
  <si>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</si>
  <si>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</si>
  <si>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</si>
  <si>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</si>
  <si>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</si>
  <si>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</si>
  <si>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</si>
  <si>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</si>
  <si>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</si>
  <si>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</si>
  <si>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</si>
  <si>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</si>
  <si>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</si>
  <si>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</si>
  <si>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</si>
  <si>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</si>
  <si>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</si>
  <si>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</si>
  <si>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</si>
  <si>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</si>
  <si>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</si>
  <si>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</si>
  <si>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</si>
  <si>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</si>
  <si>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</si>
  <si>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</si>
  <si>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</si>
  <si>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</si>
  <si>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</si>
  <si>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</si>
  <si>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</si>
  <si>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</si>
  <si>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</si>
  <si>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</si>
  <si>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</si>
  <si>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</si>
  <si>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</si>
  <si>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</si>
  <si>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</si>
  <si>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</si>
  <si>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</si>
  <si>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</si>
  <si>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</si>
  <si>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</si>
  <si>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</si>
  <si>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</si>
  <si>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</si>
  <si>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</si>
  <si>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</si>
  <si>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</si>
  <si>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</si>
  <si>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</si>
  <si>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</si>
  <si>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</si>
  <si>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</si>
  <si>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</si>
  <si>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</si>
  <si>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</si>
  <si>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</si>
  <si>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</si>
  <si>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</si>
  <si>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</si>
  <si>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</si>
  <si>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</si>
  <si>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</si>
  <si>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</si>
  <si>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</si>
  <si>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</si>
  <si>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</si>
  <si>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</si>
  <si>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</si>
  <si>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</si>
  <si>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</si>
  <si>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</si>
  <si>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</si>
  <si>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</si>
  <si>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</si>
  <si>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</si>
  <si>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</si>
  <si>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</si>
  <si>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</si>
  <si>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</si>
  <si>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</si>
  <si>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</si>
  <si>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</si>
  <si>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</si>
  <si>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</si>
  <si>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</si>
  <si>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</si>
  <si>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</si>
  <si>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</si>
  <si>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</si>
  <si>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</si>
  <si>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</si>
  <si>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</si>
  <si>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</si>
  <si>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</si>
  <si>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</si>
  <si>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</si>
  <si>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</si>
  <si>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</si>
  <si>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</si>
  <si>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</si>
  <si>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</si>
  <si>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</si>
  <si>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</si>
  <si>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</si>
  <si>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</si>
  <si>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</si>
  <si>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</si>
  <si>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</si>
  <si>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</si>
  <si>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</si>
  <si>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</si>
  <si>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</si>
  <si>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</si>
  <si>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</si>
  <si>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</si>
  <si>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</si>
  <si>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</si>
  <si>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</si>
  <si>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</si>
  <si>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</si>
  <si>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</si>
  <si>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</si>
  <si>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</si>
  <si>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</si>
  <si>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</si>
  <si>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</si>
  <si>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</si>
  <si>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</si>
  <si>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</si>
  <si>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</si>
  <si>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</si>
  <si>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</si>
  <si>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</si>
  <si>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</si>
  <si>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</si>
  <si>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</si>
  <si>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</si>
  <si>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</si>
  <si>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</si>
  <si>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</si>
  <si>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</si>
  <si>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</si>
  <si>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</si>
  <si>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</si>
  <si>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</si>
  <si>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</si>
  <si>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</si>
  <si>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</si>
  <si>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</si>
  <si>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</si>
  <si>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</si>
  <si>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</si>
  <si>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</si>
  <si>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</si>
  <si>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</si>
  <si>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</si>
  <si>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</si>
  <si>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</si>
  <si>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</si>
  <si>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</si>
  <si>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</si>
  <si>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</si>
  <si>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</si>
  <si>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</si>
  <si>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</si>
  <si>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</si>
  <si>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</si>
  <si>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</si>
  <si>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</si>
  <si>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</si>
  <si>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</si>
  <si>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</si>
  <si>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</si>
  <si>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</si>
  <si>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</si>
  <si>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</si>
  <si>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</si>
  <si>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</si>
  <si>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</si>
  <si>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</si>
  <si>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</si>
  <si>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</si>
  <si>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</si>
  <si>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</si>
  <si>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</si>
  <si>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</si>
  <si>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</si>
  <si>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</si>
  <si>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</si>
  <si>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</si>
  <si>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</si>
  <si>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</si>
  <si>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</si>
  <si>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</si>
  <si>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</si>
  <si>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</si>
  <si>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</si>
  <si>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</si>
  <si>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</si>
  <si>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</si>
  <si>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</si>
  <si>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</si>
  <si>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</si>
  <si>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</si>
  <si>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</si>
  <si>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</si>
  <si>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</si>
  <si>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</si>
  <si>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</si>
  <si>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</si>
  <si>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</si>
  <si>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</si>
  <si>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</si>
  <si>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</si>
  <si>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</si>
  <si>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</si>
  <si>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</si>
  <si>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</si>
  <si>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</si>
  <si>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</si>
  <si>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</si>
  <si>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</si>
  <si>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</si>
  <si>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</si>
  <si>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</si>
  <si>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</si>
  <si>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</si>
  <si>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</si>
  <si>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</si>
  <si>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</si>
  <si>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</si>
  <si>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</si>
  <si>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</si>
  <si>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</si>
  <si>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</si>
  <si>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</si>
  <si>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</si>
  <si>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</si>
  <si>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</si>
  <si>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</si>
  <si>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</si>
  <si>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</si>
  <si>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</si>
  <si>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</si>
  <si>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</si>
  <si>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</si>
  <si>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</si>
  <si>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</si>
  <si>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</si>
  <si>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</si>
  <si>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</si>
  <si>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</si>
  <si>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</si>
  <si>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</si>
  <si>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</si>
  <si>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</si>
  <si>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</si>
  <si>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</si>
  <si>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</si>
  <si>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</si>
  <si>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</si>
  <si>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</si>
  <si>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</si>
  <si>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</si>
  <si>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</si>
  <si>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</si>
  <si>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</si>
  <si>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</si>
  <si>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</si>
  <si>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</si>
  <si>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</si>
  <si>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</si>
  <si>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</si>
  <si>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</si>
  <si>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</si>
  <si>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</si>
  <si>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</si>
  <si>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</si>
  <si>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</si>
  <si>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</si>
  <si>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</si>
  <si>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</si>
  <si>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</si>
  <si>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</si>
  <si>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</si>
  <si>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</si>
  <si>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</si>
  <si>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</si>
  <si>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</si>
  <si>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</si>
  <si>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</si>
  <si>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</si>
  <si>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</si>
  <si>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</si>
  <si>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</si>
  <si>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</si>
  <si>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</si>
  <si>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</si>
  <si>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</si>
  <si>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</si>
  <si>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</si>
  <si>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</si>
  <si>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</si>
  <si>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</si>
  <si>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</si>
  <si>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</si>
  <si>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</si>
  <si>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</si>
  <si>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</si>
  <si>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</si>
  <si>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</si>
  <si>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</si>
  <si>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</si>
  <si>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</si>
  <si>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</si>
  <si>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</si>
  <si>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</si>
  <si>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</si>
  <si>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</si>
  <si>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</si>
  <si>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</si>
  <si>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</si>
  <si>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</si>
  <si>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</si>
  <si>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</si>
  <si>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</si>
  <si>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</si>
  <si>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</si>
  <si>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</si>
  <si>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</si>
  <si>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</si>
  <si>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</si>
  <si>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</si>
  <si>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</si>
  <si>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</si>
  <si>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</si>
  <si>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</si>
  <si>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</si>
  <si>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</si>
  <si>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</si>
  <si>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</si>
  <si>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</si>
  <si>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</si>
  <si>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</si>
  <si>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</si>
  <si>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</si>
  <si>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</si>
  <si>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</si>
  <si>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</si>
  <si>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</si>
  <si>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</si>
  <si>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</si>
  <si>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</si>
  <si>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</si>
  <si>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</si>
  <si>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</si>
  <si>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</si>
  <si>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</si>
  <si>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</si>
  <si>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</si>
  <si>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</si>
  <si>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</si>
  <si>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</si>
  <si>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</si>
  <si>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</si>
  <si>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</si>
  <si>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</si>
  <si>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</si>
  <si>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</si>
  <si>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</si>
  <si>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</si>
  <si>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</si>
  <si>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</si>
  <si>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</si>
  <si>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</si>
  <si>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</si>
  <si>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</si>
  <si>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</si>
  <si>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</si>
  <si>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</si>
  <si>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</si>
  <si>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</si>
  <si>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</si>
  <si>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</si>
  <si>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</si>
  <si>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</si>
  <si>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</si>
  <si>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</si>
  <si>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</si>
  <si>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</si>
  <si>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</si>
  <si>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</si>
  <si>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</si>
  <si>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</si>
  <si>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</si>
  <si>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</si>
  <si>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</si>
  <si>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</si>
  <si>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</si>
  <si>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</si>
  <si>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</si>
  <si>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</si>
  <si>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</si>
  <si>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</si>
  <si>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</si>
  <si>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</si>
  <si>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</si>
  <si>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</si>
  <si>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</si>
  <si>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</si>
  <si>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</si>
  <si>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</si>
  <si>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</si>
  <si>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</si>
  <si>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</si>
  <si>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</si>
  <si>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</si>
  <si>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</si>
  <si>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</si>
  <si>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</si>
  <si>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</si>
  <si>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</si>
  <si>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</si>
  <si>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</si>
  <si>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</si>
  <si>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</si>
  <si>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</si>
  <si>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</si>
  <si>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</si>
  <si>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</si>
  <si>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</si>
  <si>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</si>
  <si>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</si>
  <si>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</si>
  <si>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</si>
  <si>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</si>
  <si>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</si>
  <si>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</si>
  <si>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</si>
  <si>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</si>
  <si>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</si>
  <si>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</si>
  <si>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</si>
  <si>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</si>
  <si>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</si>
  <si>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</si>
  <si>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</si>
  <si>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</si>
  <si>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</si>
  <si>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</si>
  <si>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</si>
  <si>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</si>
  <si>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</si>
  <si>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</si>
  <si>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</si>
  <si>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</si>
  <si>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</si>
  <si>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</si>
  <si>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</si>
  <si>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</si>
  <si>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</si>
  <si>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</si>
  <si>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</si>
  <si>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</si>
  <si>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</si>
  <si>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</si>
  <si>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</si>
  <si>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</si>
  <si>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</si>
  <si>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</si>
  <si>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</si>
  <si>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</si>
  <si>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</si>
  <si>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</si>
  <si>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</si>
  <si>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</si>
  <si>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</si>
  <si>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</si>
  <si>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</si>
  <si>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</si>
  <si>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</si>
  <si>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</si>
  <si>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</si>
  <si>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</si>
  <si>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</si>
  <si>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</si>
  <si>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</si>
  <si>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</si>
  <si>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</si>
  <si>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</si>
  <si>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</si>
  <si>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</si>
  <si>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</si>
  <si>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</si>
  <si>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</si>
  <si>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</si>
  <si>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</si>
  <si>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</si>
  <si>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</si>
  <si>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</si>
  <si>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</si>
  <si>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</si>
  <si>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</si>
  <si>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</si>
  <si>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</si>
  <si>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</si>
  <si>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</si>
  <si>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</si>
  <si>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</si>
  <si>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</si>
  <si>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</si>
  <si>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</si>
  <si>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</si>
  <si>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</si>
  <si>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</si>
  <si>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</si>
  <si>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</si>
  <si>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</si>
  <si>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</si>
  <si>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</si>
  <si>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</si>
  <si>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</si>
  <si>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</si>
  <si>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</si>
  <si>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</si>
  <si>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</si>
  <si>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</si>
  <si>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</si>
  <si>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</si>
  <si>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</si>
  <si>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</si>
  <si>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</si>
  <si>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</si>
  <si>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</si>
  <si>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</si>
  <si>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</si>
  <si>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</si>
  <si>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</si>
  <si>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</si>
  <si>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</si>
  <si>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</si>
  <si>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</si>
  <si>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</si>
  <si>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</si>
  <si>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</si>
  <si>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</si>
  <si>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</si>
  <si>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</si>
  <si>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</si>
  <si>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</si>
  <si>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</si>
  <si>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</si>
  <si>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</si>
  <si>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</si>
  <si>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</si>
  <si>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</si>
  <si>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</si>
  <si>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</si>
  <si>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</si>
  <si>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</si>
  <si>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</si>
  <si>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</si>
  <si>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</si>
  <si>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</si>
  <si>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</si>
  <si>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</si>
  <si>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</si>
  <si>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</si>
  <si>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</si>
  <si>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</si>
  <si>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</si>
  <si>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</si>
  <si>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</si>
  <si>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</si>
  <si>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</si>
  <si>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</si>
  <si>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</si>
  <si>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</si>
  <si>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</si>
  <si>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</si>
  <si>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</si>
  <si>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</si>
  <si>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</si>
  <si>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</si>
  <si>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</si>
  <si>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</si>
  <si>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</si>
  <si>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</si>
  <si>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</si>
  <si>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</si>
  <si>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</si>
  <si>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</si>
  <si>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</si>
  <si>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</si>
  <si>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</si>
  <si>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</si>
  <si>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</si>
  <si>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</si>
  <si>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</si>
  <si>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</si>
  <si>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</si>
  <si>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</si>
  <si>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</si>
  <si>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</si>
  <si>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</si>
  <si>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</si>
  <si>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</si>
  <si>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</si>
  <si>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</si>
  <si>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</si>
  <si>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</si>
  <si>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</si>
  <si>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</si>
  <si>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</si>
  <si>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</si>
  <si>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</si>
  <si>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</si>
  <si>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</si>
  <si>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</si>
  <si>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</si>
  <si>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</si>
  <si>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</si>
  <si>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</si>
  <si>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</si>
  <si>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</si>
  <si>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</si>
  <si>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</si>
  <si>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</si>
  <si>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</si>
  <si>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</si>
  <si>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</si>
  <si>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</si>
  <si>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</si>
  <si>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</si>
  <si>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</si>
  <si>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</si>
  <si>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</si>
  <si>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</si>
  <si>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</si>
  <si>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</si>
  <si>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</si>
  <si>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</si>
  <si>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</si>
  <si>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</si>
  <si>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</si>
  <si>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</si>
  <si>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</si>
  <si>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</si>
  <si>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</si>
  <si>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</si>
  <si>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</si>
  <si>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</si>
  <si>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</si>
  <si>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</si>
  <si>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</si>
  <si>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</si>
  <si>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</si>
  <si>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</si>
  <si>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</si>
  <si>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</si>
  <si>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</si>
  <si>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</si>
  <si>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</si>
  <si>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</si>
  <si>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</si>
  <si>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</si>
  <si>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</si>
  <si>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</si>
  <si>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</si>
  <si>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</si>
  <si>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</si>
  <si>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</si>
  <si>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</si>
  <si>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</si>
  <si>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</si>
  <si>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</si>
  <si>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</si>
  <si>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</si>
  <si>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</si>
  <si>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</si>
  <si>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</si>
  <si>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</si>
  <si>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</si>
  <si>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</si>
  <si>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</si>
  <si>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</si>
  <si>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</si>
  <si>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</si>
  <si>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</si>
  <si>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</si>
  <si>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</si>
  <si>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</si>
  <si>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</si>
  <si>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</si>
  <si>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</si>
  <si>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</si>
  <si>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</si>
  <si>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</si>
  <si>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</si>
  <si>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</si>
  <si>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</si>
  <si>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</si>
  <si>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</si>
  <si>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</si>
  <si>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</si>
  <si>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</si>
  <si>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</si>
  <si>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</si>
  <si>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</si>
  <si>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</si>
  <si>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</si>
  <si>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</si>
  <si>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</si>
  <si>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</si>
  <si>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</si>
  <si>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</si>
  <si>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</si>
  <si>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</si>
  <si>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</si>
  <si>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</si>
  <si>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</si>
  <si>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</si>
  <si>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</si>
  <si>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</si>
  <si>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</si>
  <si>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</si>
  <si>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</si>
  <si>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</si>
  <si>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</si>
  <si>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</si>
  <si>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</si>
  <si>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</si>
  <si>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</si>
  <si>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</si>
  <si>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</si>
  <si>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</si>
  <si>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</si>
  <si>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</si>
  <si>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</si>
  <si>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</si>
  <si>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</si>
  <si>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</si>
  <si>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</si>
  <si>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</si>
  <si>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</si>
  <si>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</si>
  <si>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</si>
  <si>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</si>
  <si>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</si>
  <si>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</si>
  <si>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</si>
  <si>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</si>
  <si>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</si>
  <si>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</si>
  <si>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</si>
  <si>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</si>
  <si>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</si>
  <si>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</si>
  <si>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</si>
  <si>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</si>
  <si>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</si>
  <si>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</si>
  <si>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</si>
  <si>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</si>
  <si>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</si>
  <si>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</si>
  <si>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</si>
  <si>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</si>
  <si>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</si>
  <si>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</si>
  <si>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</si>
  <si>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</si>
  <si>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</si>
  <si>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</si>
  <si>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</si>
  <si>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</si>
  <si>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</si>
  <si>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</si>
  <si>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</si>
  <si>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</si>
  <si>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</si>
  <si>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</si>
  <si>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</si>
  <si>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</si>
  <si>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</si>
  <si>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</si>
  <si>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</si>
  <si>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</si>
  <si>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</si>
  <si>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</si>
  <si>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</si>
  <si>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</si>
  <si>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</si>
  <si>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</si>
  <si>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</si>
  <si>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</si>
  <si>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</si>
  <si>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</si>
  <si>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</si>
  <si>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</si>
  <si>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</si>
  <si>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</si>
  <si>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</si>
  <si>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</si>
  <si>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</si>
  <si>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</si>
  <si>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</si>
  <si>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</si>
  <si>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</si>
  <si>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</si>
  <si>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</si>
  <si>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</si>
  <si>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</si>
  <si>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</si>
  <si>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</si>
  <si>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</si>
  <si>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</si>
  <si>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</si>
  <si>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</si>
  <si>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</si>
  <si>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</si>
  <si>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</si>
  <si>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</si>
  <si>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</si>
  <si>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</si>
  <si>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</si>
  <si>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</si>
  <si>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</si>
  <si>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</si>
  <si>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</si>
  <si>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</si>
  <si>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</si>
  <si>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</si>
  <si>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</si>
  <si>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</si>
  <si>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</si>
  <si>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</si>
  <si>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</si>
  <si>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</si>
  <si>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</si>
  <si>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</si>
  <si>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</si>
  <si>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</si>
  <si>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</si>
  <si>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</si>
  <si>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</si>
  <si>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</si>
  <si>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</si>
  <si>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</si>
  <si>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</si>
  <si>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</si>
  <si>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</si>
  <si>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</si>
  <si>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</si>
  <si>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</si>
  <si>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</si>
  <si>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</si>
  <si>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</si>
  <si>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</si>
  <si>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</si>
  <si>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</si>
  <si>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</si>
  <si>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</si>
  <si>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</si>
  <si>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</si>
  <si>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</si>
  <si>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</si>
  <si>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</si>
  <si>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</si>
  <si>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</si>
  <si>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</si>
  <si>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</si>
  <si>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</si>
  <si>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</si>
  <si>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</si>
  <si>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</si>
  <si>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</si>
  <si>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</si>
  <si>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</si>
  <si>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</si>
  <si>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</si>
  <si>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</si>
  <si>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</si>
  <si>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</si>
  <si>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</si>
  <si>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</si>
  <si>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</si>
  <si>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</si>
  <si>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</si>
  <si>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</si>
  <si>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</si>
  <si>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</si>
  <si>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</si>
  <si>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</si>
  <si>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</si>
  <si>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</si>
  <si>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</si>
  <si>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</si>
  <si>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</si>
  <si>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</si>
  <si>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</si>
  <si>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</si>
  <si>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</si>
  <si>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</si>
  <si>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</si>
  <si>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</si>
  <si>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</si>
  <si>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</si>
  <si>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</si>
  <si>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</si>
  <si>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</si>
  <si>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</si>
  <si>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</si>
  <si>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</si>
  <si>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</si>
  <si>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</si>
  <si>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</si>
  <si>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</si>
  <si>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</si>
  <si>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</si>
  <si>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</si>
  <si>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</si>
  <si>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</si>
  <si>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</si>
  <si>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</si>
  <si>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</si>
  <si>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</si>
  <si>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</si>
  <si>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</si>
  <si>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</si>
  <si>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</si>
  <si>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</si>
  <si>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</si>
  <si>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</si>
  <si>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</si>
  <si>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</si>
  <si>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</si>
  <si>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</si>
  <si>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</si>
  <si>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</si>
  <si>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</si>
  <si>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</si>
  <si>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</si>
  <si>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</si>
  <si>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</si>
  <si>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</si>
  <si>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</si>
  <si>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</si>
  <si>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</si>
  <si>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</si>
  <si>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</si>
  <si>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</si>
  <si>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</si>
  <si>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</si>
  <si>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</si>
  <si>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</si>
  <si>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</si>
  <si>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</si>
  <si>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</si>
  <si>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</si>
  <si>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</si>
  <si>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</si>
  <si>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</si>
  <si>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</si>
  <si>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</si>
  <si>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</si>
  <si>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</si>
  <si>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</si>
  <si>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</si>
  <si>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</si>
  <si>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</si>
  <si>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</si>
  <si>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</si>
  <si>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</si>
  <si>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</si>
  <si>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</si>
  <si>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</si>
  <si>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</si>
  <si>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</si>
  <si>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</si>
  <si>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</si>
  <si>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</si>
  <si>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</si>
  <si>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</si>
  <si>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</si>
  <si>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</si>
  <si>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</si>
  <si>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</si>
  <si>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</si>
  <si>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</si>
  <si>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</si>
  <si>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</si>
  <si>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</si>
  <si>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</si>
  <si>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</si>
  <si>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</si>
  <si>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</si>
  <si>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</si>
  <si>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</si>
  <si>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</si>
  <si>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</si>
  <si>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</si>
  <si>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</si>
  <si>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</si>
  <si>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</si>
  <si>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</si>
  <si>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</si>
  <si>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</si>
  <si>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</si>
  <si>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</si>
  <si>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</si>
  <si>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</si>
  <si>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</si>
  <si>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</si>
  <si>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</si>
  <si>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</si>
  <si>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</si>
  <si>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</si>
  <si>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</si>
  <si>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</si>
  <si>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</si>
  <si>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</si>
  <si>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</si>
  <si>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</si>
  <si>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</si>
  <si>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</si>
  <si>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</si>
  <si>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</si>
  <si>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</si>
  <si>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</si>
  <si>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</si>
  <si>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</si>
  <si>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</si>
  <si>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</si>
  <si>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</si>
  <si>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</si>
  <si>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</si>
  <si>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</si>
  <si>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</si>
  <si>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</si>
  <si>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</si>
  <si>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</si>
  <si>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</si>
  <si>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</si>
  <si>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</si>
  <si>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</si>
  <si>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</si>
  <si>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</si>
  <si>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</si>
  <si>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</si>
  <si>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</si>
  <si>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</si>
  <si>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</si>
  <si>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</si>
  <si>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</si>
  <si>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</si>
  <si>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</si>
  <si>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</si>
  <si>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</si>
  <si>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</si>
  <si>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</si>
  <si>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</si>
  <si>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</si>
  <si>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</si>
  <si>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</si>
  <si>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</si>
  <si>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</si>
  <si>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</si>
  <si>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</si>
  <si>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</si>
  <si>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</si>
  <si>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</si>
  <si>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</si>
  <si>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</si>
  <si>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</si>
  <si>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</si>
  <si>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</si>
  <si>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</si>
  <si>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</si>
  <si>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</si>
  <si>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</si>
  <si>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</si>
  <si>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</si>
  <si>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</si>
  <si>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</si>
  <si>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</si>
  <si>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</si>
  <si>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</si>
  <si>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</si>
  <si>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</si>
  <si>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</si>
  <si>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</si>
  <si>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</si>
  <si>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</si>
  <si>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</si>
  <si>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</si>
  <si>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</si>
  <si>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</si>
  <si>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</si>
  <si>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</si>
  <si>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</si>
  <si>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</si>
  <si>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</si>
  <si>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</si>
  <si>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</si>
  <si>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</si>
  <si>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</si>
  <si>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</si>
  <si>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</si>
  <si>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</si>
  <si>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</si>
  <si>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</si>
  <si>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</si>
  <si>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</si>
  <si>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</si>
  <si>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</si>
  <si>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</si>
  <si>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</si>
  <si>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</si>
  <si>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</si>
  <si>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</si>
  <si>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</si>
  <si>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</si>
  <si>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</si>
  <si>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</si>
  <si>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</si>
  <si>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</si>
  <si>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</si>
  <si>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</si>
  <si>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</si>
  <si>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</si>
  <si>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</si>
  <si>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</si>
  <si>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</si>
  <si>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</si>
  <si>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</si>
  <si>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</si>
  <si>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</si>
  <si>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</si>
  <si>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</si>
  <si>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</si>
  <si>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</si>
  <si>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</si>
  <si>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</si>
  <si>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</si>
  <si>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</si>
  <si>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</si>
  <si>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</si>
  <si>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</si>
  <si>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</si>
  <si>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</si>
  <si>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</si>
  <si>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</si>
  <si>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</si>
  <si>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</si>
  <si>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</si>
  <si>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</si>
  <si>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</si>
  <si>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</si>
  <si>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</si>
  <si>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</si>
  <si>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</si>
  <si>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</si>
  <si>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</si>
  <si>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</si>
  <si>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</si>
  <si>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</si>
  <si>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</si>
  <si>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</si>
  <si>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</si>
  <si>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</si>
  <si>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</si>
  <si>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</si>
  <si>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</si>
  <si>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</si>
  <si>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</si>
  <si>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</si>
  <si>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</si>
  <si>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</si>
  <si>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</si>
  <si>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</si>
  <si>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</si>
  <si>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</si>
  <si>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</si>
  <si>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</si>
  <si>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</si>
  <si>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</si>
  <si>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</si>
  <si>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</si>
  <si>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</si>
  <si>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</si>
  <si>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</si>
  <si>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</si>
  <si>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</si>
  <si>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</si>
  <si>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</si>
  <si>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</si>
  <si>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</si>
  <si>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</si>
  <si>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</si>
  <si>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</si>
  <si>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</si>
  <si>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</si>
  <si>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</si>
  <si>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</si>
  <si>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</si>
  <si>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</si>
  <si>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</si>
  <si>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</si>
  <si>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</si>
  <si>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</si>
  <si>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</si>
  <si>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</si>
  <si>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</si>
  <si>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</si>
  <si>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</si>
  <si>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</si>
  <si>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</si>
  <si>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</si>
  <si>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</si>
  <si>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</si>
  <si>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</si>
  <si>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</si>
  <si>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</si>
  <si>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</si>
  <si>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</si>
  <si>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</si>
  <si>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</si>
  <si>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</si>
  <si>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</si>
  <si>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</si>
  <si>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</si>
  <si>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</si>
  <si>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</si>
  <si>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</si>
  <si>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</si>
  <si>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</si>
  <si>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</si>
  <si>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</si>
  <si>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</si>
  <si>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</si>
  <si>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</si>
  <si>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</si>
  <si>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</si>
  <si>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</si>
  <si>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</si>
  <si>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</si>
  <si>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</si>
  <si>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</si>
  <si>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</si>
  <si>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</si>
  <si>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</si>
  <si>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</si>
  <si>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</si>
  <si>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</si>
  <si>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</si>
  <si>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</si>
  <si>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</si>
  <si>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</si>
  <si>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</si>
  <si>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</si>
  <si>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</si>
  <si>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</si>
  <si>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</si>
  <si>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</si>
  <si>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</si>
  <si>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</si>
  <si>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</si>
  <si>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</si>
  <si>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</si>
  <si>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</si>
  <si>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</si>
  <si>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</si>
  <si>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</si>
  <si>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</si>
  <si>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</si>
  <si>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</si>
  <si>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</si>
  <si>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</si>
  <si>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</si>
  <si>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</si>
  <si>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</si>
  <si>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</si>
  <si>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</si>
  <si>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</si>
  <si>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</si>
  <si>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</si>
  <si>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</si>
  <si>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</si>
  <si>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</si>
  <si>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</si>
  <si>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</si>
  <si>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</si>
  <si>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</si>
  <si>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</si>
  <si>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</si>
  <si>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</si>
  <si>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</si>
  <si>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</si>
  <si>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</si>
  <si>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</si>
  <si>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</si>
  <si>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</si>
  <si>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</si>
  <si>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</si>
  <si>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</si>
  <si>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</si>
  <si>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</si>
  <si>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</si>
  <si>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</si>
  <si>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</si>
  <si>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</si>
  <si>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</si>
  <si>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</si>
  <si>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</si>
  <si>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</si>
  <si>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</si>
  <si>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</si>
  <si>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</si>
  <si>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</si>
  <si>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</si>
  <si>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</si>
  <si>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</si>
  <si>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</si>
  <si>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</si>
  <si>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</si>
  <si>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</si>
  <si>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</si>
  <si>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</si>
  <si>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</si>
  <si>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</si>
  <si>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</si>
  <si>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</si>
  <si>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</si>
  <si>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</si>
  <si>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</si>
  <si>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</si>
  <si>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</si>
  <si>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</si>
  <si>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</si>
  <si>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</si>
  <si>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</si>
  <si>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</si>
  <si>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</si>
  <si>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</si>
  <si>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</si>
  <si>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</si>
  <si>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</si>
  <si>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</si>
  <si>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</si>
  <si>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</si>
  <si>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</si>
  <si>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</si>
  <si>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</si>
  <si>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</si>
  <si>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</si>
  <si>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</si>
  <si>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</si>
  <si>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</si>
  <si>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</si>
  <si>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</si>
  <si>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</si>
  <si>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</si>
  <si>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</si>
  <si>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</si>
  <si>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</si>
  <si>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</si>
  <si>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</si>
  <si>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</si>
  <si>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</si>
  <si>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</si>
  <si>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</si>
  <si>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</si>
  <si>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</si>
  <si>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</si>
  <si>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</si>
  <si>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</si>
  <si>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</si>
  <si>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</si>
  <si>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</si>
  <si>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</si>
  <si>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</si>
  <si>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</si>
  <si>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</si>
  <si>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</si>
  <si>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</si>
  <si>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</si>
  <si>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</si>
  <si>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</si>
  <si>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</si>
  <si>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</si>
  <si>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</si>
  <si>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</si>
  <si>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</si>
  <si>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</si>
  <si>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</si>
  <si>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</si>
  <si>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</si>
  <si>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</si>
  <si>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</si>
  <si>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</si>
  <si>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</si>
  <si>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</si>
  <si>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</si>
  <si>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</si>
  <si>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</si>
  <si>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</si>
  <si>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</si>
  <si>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</si>
  <si>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</si>
  <si>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</si>
  <si>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</si>
  <si>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</si>
  <si>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</si>
  <si>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</si>
  <si>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</si>
  <si>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</si>
  <si>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</si>
  <si>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</si>
  <si>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</si>
  <si>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</si>
  <si>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</si>
  <si>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</si>
  <si>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</si>
  <si>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</si>
  <si>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</si>
  <si>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</si>
  <si>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</si>
  <si>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</si>
  <si>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</si>
  <si>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</si>
  <si>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</si>
  <si>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</si>
  <si>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</si>
  <si>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</si>
  <si>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</si>
  <si>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</si>
  <si>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</si>
  <si>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</si>
  <si>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</si>
  <si>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</si>
  <si>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</si>
  <si>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</si>
  <si>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</si>
  <si>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</si>
  <si>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</si>
  <si>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</si>
  <si>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</si>
  <si>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</si>
  <si>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</si>
  <si>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</si>
  <si>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</si>
  <si>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</si>
  <si>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</si>
  <si>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</si>
  <si>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</si>
  <si>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</si>
  <si>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</si>
  <si>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</si>
  <si>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</si>
  <si>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</si>
  <si>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</si>
  <si>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</si>
  <si>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</si>
  <si>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</si>
  <si>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</si>
  <si>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</si>
  <si>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</si>
  <si>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</si>
  <si>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</si>
  <si>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</si>
  <si>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</si>
  <si>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</si>
  <si>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</si>
  <si>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</si>
  <si>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</si>
  <si>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</si>
  <si>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</si>
  <si>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</si>
  <si>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</si>
  <si>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</si>
  <si>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</si>
  <si>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</si>
  <si>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</si>
  <si>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</si>
  <si>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</si>
  <si>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</si>
  <si>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</si>
  <si>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</si>
  <si>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</si>
  <si>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</si>
  <si>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</si>
  <si>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</si>
  <si>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</si>
  <si>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</si>
  <si>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</si>
  <si>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</si>
  <si>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</si>
  <si>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</si>
  <si>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</si>
  <si>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</si>
  <si>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</si>
  <si>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</si>
  <si>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</si>
  <si>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</si>
  <si>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</si>
  <si>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</si>
  <si>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</si>
  <si>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</si>
  <si>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</si>
  <si>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</si>
  <si>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</si>
  <si>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</si>
  <si>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</si>
  <si>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</si>
  <si>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</si>
  <si>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</si>
  <si>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</si>
  <si>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</si>
  <si>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</si>
  <si>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</si>
  <si>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</si>
  <si>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</si>
  <si>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</si>
  <si>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</si>
  <si>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</si>
  <si>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</si>
  <si>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</si>
  <si>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</si>
  <si>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</si>
  <si>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</si>
  <si>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</si>
  <si>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</si>
  <si>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</si>
  <si>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</si>
  <si>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</si>
  <si>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</si>
  <si>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</si>
  <si>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</si>
  <si>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</si>
  <si>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</si>
  <si>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</si>
  <si>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</si>
  <si>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</si>
  <si>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</si>
  <si>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</si>
  <si>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</si>
  <si>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</si>
  <si>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</si>
  <si>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</si>
  <si>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</si>
  <si>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</si>
  <si>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</si>
  <si>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</si>
  <si>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</si>
  <si>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</si>
  <si>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</si>
  <si>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</si>
  <si>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</si>
  <si>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</si>
  <si>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</si>
  <si>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</si>
  <si>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</si>
  <si>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</si>
  <si>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</si>
  <si>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</si>
  <si>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</si>
  <si>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</si>
  <si>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</si>
  <si>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</si>
  <si>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</si>
  <si>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</si>
  <si>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</si>
  <si>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</si>
  <si>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</si>
  <si>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</si>
  <si>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</si>
  <si>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</si>
  <si>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</si>
  <si>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</si>
  <si>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</si>
  <si>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</si>
  <si>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</si>
  <si>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</si>
  <si>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</si>
  <si>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</si>
  <si>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</si>
  <si>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</si>
  <si>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</si>
  <si>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</si>
  <si>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</si>
  <si>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</si>
  <si>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</si>
  <si>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</si>
  <si>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</si>
  <si>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</si>
  <si>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</si>
  <si>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</si>
  <si>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</si>
  <si>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</si>
  <si>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</si>
  <si>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</si>
  <si>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</si>
  <si>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</si>
  <si>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</si>
  <si>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</si>
  <si>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</si>
  <si>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</si>
  <si>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</si>
  <si>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</si>
  <si>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</si>
  <si>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</si>
  <si>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</si>
  <si>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</si>
  <si>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</si>
  <si>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</si>
  <si>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</si>
  <si>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</si>
  <si>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</si>
  <si>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</si>
  <si>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</si>
  <si>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</si>
  <si>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</si>
  <si>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</si>
  <si>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</si>
  <si>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</si>
  <si>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</si>
  <si>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</si>
  <si>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</si>
  <si>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</si>
  <si>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</si>
  <si>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</si>
  <si>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</si>
  <si>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</si>
  <si>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</si>
  <si>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</si>
  <si>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</si>
  <si>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</si>
  <si>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</si>
  <si>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</si>
  <si>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</si>
  <si>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</si>
  <si>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</si>
  <si>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</si>
  <si>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</si>
  <si>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</si>
  <si>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</si>
  <si>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</si>
  <si>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</si>
  <si>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</si>
  <si>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</si>
  <si>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</si>
  <si>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</si>
  <si>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</si>
  <si>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</si>
  <si>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</si>
  <si>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</si>
  <si>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</si>
  <si>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</si>
  <si>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</si>
  <si>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</si>
  <si>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</si>
  <si>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</si>
  <si>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</si>
  <si>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</si>
  <si>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</si>
  <si>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</si>
  <si>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</si>
  <si>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</si>
  <si>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</si>
  <si>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</si>
  <si>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</si>
  <si>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</si>
  <si>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</si>
  <si>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</si>
  <si>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</si>
  <si>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</si>
  <si>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</si>
  <si>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</si>
  <si>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</si>
  <si>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</si>
  <si>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</si>
  <si>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</si>
  <si>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</si>
  <si>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</si>
  <si>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</si>
  <si>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</si>
  <si>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</si>
  <si>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</si>
  <si>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</si>
  <si>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</si>
  <si>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</si>
  <si>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</si>
  <si>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</si>
  <si>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</si>
  <si>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</si>
  <si>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</si>
  <si>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</si>
  <si>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</si>
  <si>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</si>
  <si>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</si>
  <si>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</si>
  <si>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</si>
  <si>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</si>
  <si>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</si>
  <si>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</si>
  <si>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</si>
  <si>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</si>
  <si>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</si>
  <si>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</si>
  <si>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</si>
  <si>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</si>
  <si>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</si>
  <si>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</si>
  <si>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</si>
  <si>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</si>
  <si>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</si>
  <si>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</si>
  <si>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</si>
  <si>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</si>
  <si>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</si>
  <si>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</si>
  <si>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</si>
  <si>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</si>
  <si>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</si>
  <si>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</si>
  <si>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</si>
  <si>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</si>
  <si>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</si>
  <si>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</si>
  <si>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</si>
  <si>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</si>
  <si>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</si>
  <si>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</si>
  <si>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</si>
  <si>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</si>
  <si>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</si>
  <si>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</si>
  <si>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</si>
  <si>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</si>
  <si>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</si>
  <si>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</si>
  <si>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</si>
  <si>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</si>
  <si>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</si>
  <si>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</si>
  <si>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</si>
  <si>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</si>
  <si>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</si>
  <si>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</si>
  <si>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</si>
  <si>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</si>
  <si>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</si>
  <si>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</si>
  <si>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</si>
  <si>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</si>
  <si>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</si>
  <si>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</si>
  <si>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</si>
  <si>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</si>
  <si>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</si>
  <si>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</si>
  <si>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</si>
  <si>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</si>
  <si>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</si>
  <si>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</si>
  <si>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</si>
  <si>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</si>
  <si>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</si>
  <si>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</si>
  <si>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</si>
  <si>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</si>
  <si>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</si>
  <si>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</si>
  <si>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</si>
  <si>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</si>
  <si>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</si>
  <si>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</si>
  <si>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</si>
  <si>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</si>
  <si>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</si>
  <si>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</si>
  <si>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</si>
  <si>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</si>
  <si>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</si>
  <si>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</si>
  <si>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</si>
  <si>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</si>
  <si>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</si>
  <si>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</si>
  <si>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</si>
  <si>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</si>
  <si>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</si>
  <si>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</si>
  <si>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</si>
  <si>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</si>
  <si>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</si>
  <si>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</si>
  <si>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</si>
  <si>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</si>
  <si>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</si>
  <si>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</si>
  <si>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</si>
  <si>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</si>
  <si>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</si>
  <si>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</si>
  <si>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</si>
  <si>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</si>
  <si>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</si>
  <si>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</si>
  <si>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</si>
  <si>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</si>
  <si>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</si>
  <si>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</si>
  <si>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</si>
  <si>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</si>
  <si>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</si>
  <si>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</si>
  <si>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</si>
  <si>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</si>
  <si>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</si>
  <si>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</si>
  <si>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</si>
  <si>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</si>
  <si>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</si>
  <si>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</si>
  <si>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</si>
  <si>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</si>
  <si>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</si>
  <si>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</si>
  <si>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</si>
  <si>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</si>
  <si>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</si>
  <si>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</si>
  <si>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</si>
  <si>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</si>
  <si>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</si>
  <si>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</si>
  <si>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</si>
  <si>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</si>
  <si>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</si>
  <si>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</si>
  <si>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</si>
  <si>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</si>
  <si>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</si>
  <si>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</si>
  <si>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</si>
  <si>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</si>
  <si>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</si>
  <si>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</si>
  <si>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</si>
  <si>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</si>
  <si>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</si>
  <si>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</si>
  <si>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</si>
  <si>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</si>
  <si>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</si>
  <si>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</si>
  <si>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</si>
  <si>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</si>
  <si>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</si>
  <si>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</si>
  <si>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</si>
  <si>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</si>
  <si>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</si>
  <si>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</si>
  <si>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</si>
  <si>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</si>
  <si>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</si>
  <si>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</si>
  <si>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</si>
  <si>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</si>
  <si>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</si>
  <si>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</si>
  <si>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</si>
  <si>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</si>
  <si>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</si>
  <si>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</si>
  <si>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</si>
  <si>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</si>
  <si>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</si>
  <si>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</si>
  <si>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</si>
  <si>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</si>
  <si>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</si>
  <si>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</si>
  <si>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</si>
  <si>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</si>
  <si>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</si>
  <si>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</si>
  <si>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</si>
  <si>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</si>
  <si>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</si>
  <si>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</si>
  <si>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</si>
  <si>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</si>
  <si>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</si>
  <si>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</si>
  <si>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</si>
  <si>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</si>
  <si>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</si>
  <si>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</si>
  <si>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</si>
  <si>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</si>
  <si>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</si>
  <si>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</si>
  <si>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</si>
  <si>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</si>
  <si>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</si>
  <si>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</si>
  <si>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</si>
  <si>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</si>
  <si>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</si>
  <si>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</si>
  <si>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</si>
  <si>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</si>
  <si>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</si>
  <si>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</si>
  <si>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</si>
  <si>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</si>
  <si>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</si>
  <si>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</si>
  <si>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</si>
  <si>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</si>
  <si>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</si>
  <si>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</si>
  <si>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</si>
  <si>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</si>
  <si>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</si>
  <si>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</si>
  <si>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</si>
  <si>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</si>
  <si>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</si>
  <si>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</si>
  <si>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</si>
  <si>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</si>
  <si>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</si>
  <si>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</si>
  <si>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</si>
  <si>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</si>
  <si>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</si>
  <si>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</si>
  <si>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</si>
  <si>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</si>
  <si>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</si>
  <si>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</si>
  <si>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</si>
  <si>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</si>
  <si>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</si>
  <si>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</si>
  <si>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</si>
  <si>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</si>
  <si>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</si>
  <si>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</si>
  <si>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</si>
  <si>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</si>
  <si>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</si>
  <si>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</si>
  <si>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</si>
  <si>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</si>
  <si>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</si>
  <si>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</si>
  <si>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</si>
  <si>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</si>
  <si>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</si>
  <si>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</si>
  <si>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</si>
  <si>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</si>
  <si>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</si>
  <si>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</si>
  <si>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</si>
  <si>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</si>
  <si>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</si>
  <si>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</si>
  <si>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</si>
  <si>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</si>
  <si>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</si>
  <si>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</si>
  <si>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</si>
  <si>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</si>
  <si>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</si>
  <si>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</si>
  <si>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</si>
  <si>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</si>
  <si>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</si>
  <si>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</si>
  <si>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</si>
  <si>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</si>
  <si>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</si>
  <si>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</si>
  <si>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</si>
  <si>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</si>
  <si>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</si>
  <si>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</si>
  <si>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</si>
  <si>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</si>
  <si>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</si>
  <si>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</si>
  <si>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</si>
  <si>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</si>
  <si>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</si>
  <si>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</si>
  <si>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</si>
  <si>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</si>
  <si>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</si>
  <si>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</si>
  <si>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</si>
  <si>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</si>
  <si>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</si>
  <si>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</si>
  <si>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</si>
  <si>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</si>
  <si>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</si>
  <si>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</si>
  <si>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</si>
  <si>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</si>
  <si>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</si>
  <si>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</si>
  <si>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</si>
  <si>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</si>
  <si>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</si>
  <si>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</si>
  <si>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</si>
  <si>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</si>
  <si>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</si>
  <si>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</si>
  <si>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</si>
  <si>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</si>
  <si>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</si>
  <si>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</si>
  <si>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</si>
  <si>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</si>
  <si>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</si>
  <si>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</si>
  <si>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</si>
  <si>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</si>
  <si>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</si>
  <si>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</si>
  <si>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</si>
  <si>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</si>
  <si>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</si>
  <si>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</si>
  <si>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</si>
  <si>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</si>
  <si>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</si>
  <si>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</si>
  <si>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</si>
  <si>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</si>
  <si>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</si>
  <si>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</si>
  <si>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</si>
  <si>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</si>
  <si>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</si>
  <si>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</si>
  <si>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</si>
  <si>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</si>
  <si>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</si>
  <si>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</si>
  <si>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</si>
  <si>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</si>
  <si>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</si>
  <si>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</si>
  <si>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</si>
  <si>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</si>
  <si>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</si>
  <si>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</si>
  <si>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</si>
  <si>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</si>
  <si>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</si>
  <si>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</si>
  <si>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</si>
  <si>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</si>
  <si>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</si>
  <si>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</si>
  <si>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</si>
  <si>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</si>
  <si>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</si>
  <si>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</si>
  <si>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</si>
  <si>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</si>
  <si>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</si>
  <si>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</si>
  <si>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</si>
  <si>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</si>
  <si>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</si>
  <si>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</si>
  <si>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</si>
  <si>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</si>
  <si>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</si>
  <si>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</si>
  <si>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</si>
  <si>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</si>
  <si>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</si>
  <si>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</si>
  <si>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</si>
  <si>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</si>
  <si>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</si>
  <si>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</si>
  <si>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</si>
  <si>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</si>
  <si>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</si>
  <si>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</si>
  <si>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</si>
  <si>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</si>
  <si>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</si>
  <si>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</si>
  <si>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</si>
  <si>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</si>
  <si>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</si>
  <si>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</si>
  <si>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</si>
  <si>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</si>
  <si>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</si>
  <si>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</si>
  <si>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</si>
  <si>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</si>
  <si>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</si>
  <si>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</si>
  <si>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</si>
  <si>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</si>
  <si>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</si>
  <si>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</si>
  <si>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</si>
  <si>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</si>
  <si>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</si>
  <si>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</si>
  <si>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</si>
  <si>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</si>
  <si>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</si>
  <si>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</si>
  <si>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</si>
  <si>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</si>
  <si>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</si>
  <si>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</si>
  <si>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</si>
  <si>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</si>
  <si>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</si>
  <si>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</si>
  <si>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</si>
  <si>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</si>
  <si>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</si>
  <si>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</si>
  <si>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</si>
  <si>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</si>
  <si>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</si>
  <si>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</si>
  <si>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</si>
  <si>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</si>
  <si>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</si>
  <si>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</si>
  <si>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</si>
  <si>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</si>
  <si>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</si>
  <si>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</si>
  <si>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</si>
  <si>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</si>
  <si>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</si>
  <si>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</si>
  <si>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</si>
  <si>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</si>
  <si>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</si>
  <si>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</si>
  <si>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</si>
  <si>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</si>
  <si>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</si>
  <si>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</si>
  <si>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</si>
  <si>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</si>
  <si>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</si>
  <si>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</si>
  <si>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</si>
  <si>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</si>
  <si>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</si>
  <si>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</si>
  <si>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</si>
  <si>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</si>
  <si>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</si>
  <si>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</si>
  <si>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</si>
  <si>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</si>
  <si>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</si>
  <si>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</si>
  <si>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</si>
  <si>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</si>
  <si>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</si>
  <si>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</si>
  <si>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</si>
  <si>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</si>
  <si>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</si>
  <si>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</si>
  <si>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</si>
  <si>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</si>
  <si>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</si>
  <si>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</si>
  <si>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</si>
  <si>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</si>
  <si>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</si>
  <si>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</si>
  <si>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</si>
  <si>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</si>
  <si>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</si>
  <si>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</si>
  <si>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</si>
  <si>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</si>
  <si>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</si>
  <si>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</si>
  <si>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</si>
  <si>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</si>
  <si>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</si>
  <si>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</si>
  <si>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</si>
  <si>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</si>
  <si>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</si>
  <si>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</si>
  <si>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</si>
  <si>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</si>
  <si>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</si>
  <si>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</si>
  <si>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</si>
  <si>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</si>
  <si>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</si>
  <si>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</si>
  <si>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</si>
  <si>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</si>
  <si>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</si>
  <si>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</si>
  <si>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</si>
  <si>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</si>
  <si>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</si>
  <si>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</si>
  <si>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</si>
  <si>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</si>
  <si>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</si>
  <si>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</si>
  <si>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</si>
  <si>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</si>
  <si>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</si>
  <si>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</si>
  <si>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</si>
  <si>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</si>
  <si>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</si>
  <si>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</si>
  <si>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</si>
  <si>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</si>
  <si>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</si>
  <si>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</si>
  <si>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</si>
  <si>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</si>
  <si>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</si>
  <si>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</si>
  <si>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</si>
  <si>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</si>
  <si>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</si>
  <si>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</si>
  <si>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</si>
  <si>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</si>
  <si>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</si>
  <si>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</si>
  <si>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</si>
  <si>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</si>
  <si>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</si>
  <si>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</si>
  <si>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</si>
  <si>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</si>
  <si>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</si>
  <si>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</si>
  <si>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</si>
  <si>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</si>
  <si>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</si>
  <si>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</si>
  <si>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</si>
  <si>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</si>
  <si>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</si>
  <si>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</si>
  <si>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</si>
  <si>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</si>
  <si>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</si>
  <si>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</si>
  <si>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</si>
  <si>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</si>
  <si>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</si>
  <si>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</si>
  <si>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</si>
  <si>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</si>
  <si>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</si>
  <si>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</si>
  <si>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</si>
  <si>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</si>
  <si>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</si>
  <si>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</si>
  <si>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</si>
  <si>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</si>
  <si>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</si>
  <si>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</si>
  <si>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</si>
  <si>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</si>
  <si>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</si>
  <si>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</si>
  <si>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</si>
  <si>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</si>
  <si>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</si>
  <si>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</si>
  <si>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</si>
  <si>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</si>
  <si>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</si>
  <si>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</si>
  <si>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</si>
  <si>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</si>
  <si>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</si>
  <si>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</si>
  <si>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</si>
  <si>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</si>
  <si>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</si>
  <si>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</si>
  <si>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</si>
  <si>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</si>
  <si>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</si>
  <si>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</si>
  <si>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</si>
  <si>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</si>
  <si>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</si>
  <si>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</si>
  <si>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</si>
  <si>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</si>
  <si>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</si>
  <si>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</si>
  <si>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</si>
  <si>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</si>
  <si>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</si>
  <si>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</si>
  <si>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</si>
  <si>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</si>
  <si>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</si>
  <si>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</si>
  <si>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</si>
  <si>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</si>
  <si>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</si>
  <si>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</si>
  <si>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</si>
  <si>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</si>
  <si>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</si>
  <si>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</si>
  <si>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</si>
  <si>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</si>
  <si>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</si>
  <si>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</si>
  <si>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</si>
  <si>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</si>
  <si>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</si>
  <si>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</si>
  <si>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</si>
  <si>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</si>
  <si>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</si>
  <si>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</si>
  <si>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</si>
  <si>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</si>
  <si>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</si>
  <si>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</si>
  <si>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</si>
  <si>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</si>
  <si>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</si>
  <si>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</si>
  <si>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</si>
  <si>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</si>
  <si>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</si>
  <si>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</si>
  <si>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</si>
  <si>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</si>
  <si>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</si>
  <si>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</si>
  <si>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</si>
  <si>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</si>
  <si>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</si>
  <si>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</si>
  <si>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</si>
  <si>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</si>
  <si>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</si>
  <si>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</si>
  <si>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</si>
  <si>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</si>
  <si>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</si>
  <si>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</si>
  <si>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</si>
  <si>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</si>
  <si>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</si>
  <si>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</si>
  <si>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</si>
  <si>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</si>
  <si>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</si>
  <si>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</si>
  <si>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</si>
  <si>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</si>
  <si>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</si>
  <si>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</si>
  <si>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</si>
  <si>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</si>
  <si>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</si>
  <si>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</si>
  <si>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</si>
  <si>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</si>
  <si>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</si>
  <si>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</si>
  <si>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</si>
  <si>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</si>
  <si>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</si>
  <si>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</si>
  <si>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</si>
  <si>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</si>
  <si>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</si>
  <si>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</si>
  <si>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</si>
  <si>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</si>
  <si>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</si>
  <si>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</si>
  <si>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</si>
  <si>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</si>
  <si>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</si>
  <si>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</si>
  <si>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</si>
  <si>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</si>
  <si>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</si>
  <si>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</si>
  <si>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</si>
  <si>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</si>
  <si>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</si>
  <si>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</si>
  <si>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</si>
  <si>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</si>
  <si>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</si>
  <si>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</si>
  <si>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</si>
  <si>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</si>
  <si>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</si>
  <si>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</si>
  <si>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</si>
  <si>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</si>
  <si>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</si>
  <si>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</si>
  <si>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</si>
  <si>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</si>
  <si>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</si>
  <si>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</si>
  <si>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</si>
  <si>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</si>
  <si>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</si>
  <si>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</si>
  <si>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</si>
  <si>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</si>
  <si>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</si>
  <si>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</si>
  <si>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</si>
  <si>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</si>
  <si>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</si>
  <si>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</si>
  <si>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</si>
  <si>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</si>
  <si>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</si>
  <si>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</si>
  <si>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</si>
  <si>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</si>
  <si>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</si>
  <si>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</si>
  <si>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</si>
  <si>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</si>
  <si>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</si>
  <si>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</si>
  <si>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</si>
  <si>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</si>
  <si>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</si>
  <si>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</si>
  <si>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</si>
  <si>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</si>
  <si>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</si>
  <si>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</si>
  <si>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</si>
  <si>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</si>
  <si>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</si>
  <si>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</si>
  <si>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</si>
  <si>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</si>
  <si>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</si>
  <si>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</si>
  <si>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</si>
  <si>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</si>
  <si>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</si>
  <si>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</si>
  <si>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</si>
  <si>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</si>
  <si>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</si>
  <si>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</si>
  <si>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</si>
  <si>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</si>
  <si>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</si>
  <si>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</si>
  <si>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</si>
  <si>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</si>
  <si>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</si>
  <si>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</si>
  <si>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</si>
  <si>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</si>
  <si>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</si>
  <si>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</si>
  <si>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</si>
  <si>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</si>
  <si>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</si>
  <si>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</si>
  <si>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</si>
  <si>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</si>
  <si>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</si>
  <si>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</si>
  <si>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</si>
  <si>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</si>
  <si>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</si>
  <si>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</si>
  <si>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</si>
  <si>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</si>
  <si>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</si>
  <si>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</si>
  <si>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</si>
  <si>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</si>
  <si>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</si>
  <si>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</si>
  <si>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</si>
  <si>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</si>
  <si>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</si>
  <si>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</si>
  <si>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</si>
  <si>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</si>
  <si>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</si>
  <si>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</si>
  <si>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</si>
  <si>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</si>
  <si>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</si>
  <si>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</si>
  <si>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</si>
  <si>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</si>
  <si>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</si>
  <si>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</si>
  <si>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</si>
  <si>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</si>
  <si>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</si>
  <si>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</si>
  <si>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</si>
  <si>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</si>
  <si>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</si>
  <si>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</si>
  <si>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</si>
  <si>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</si>
  <si>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</si>
  <si>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</si>
  <si>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</si>
  <si>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</si>
  <si>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</si>
  <si>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</si>
  <si>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</si>
  <si>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</si>
  <si>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</si>
  <si>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</si>
  <si>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</si>
  <si>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</si>
  <si>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</si>
  <si>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</si>
  <si>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</si>
  <si>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</si>
  <si>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</si>
  <si>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</si>
  <si>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</si>
  <si>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</si>
  <si>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</si>
  <si>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</si>
  <si>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</si>
  <si>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</si>
  <si>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</si>
  <si>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</si>
  <si>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</si>
  <si>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</si>
  <si>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</si>
  <si>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</si>
  <si>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</si>
  <si>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</si>
  <si>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</si>
  <si>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</si>
  <si>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</si>
  <si>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</si>
  <si>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</si>
  <si>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</si>
  <si>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</si>
  <si>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</si>
  <si>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</si>
  <si>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</si>
  <si>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</si>
  <si>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</si>
  <si>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</si>
  <si>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</si>
  <si>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</si>
  <si>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</si>
  <si>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</si>
  <si>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</si>
  <si>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</si>
  <si>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</si>
  <si>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</si>
  <si>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</si>
  <si>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</si>
  <si>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</si>
  <si>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</si>
  <si>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</si>
  <si>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</si>
  <si>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</si>
  <si>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</si>
  <si>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</si>
  <si>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</si>
  <si>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</si>
  <si>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</si>
  <si>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</si>
  <si>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</si>
  <si>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</si>
  <si>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</si>
  <si>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</si>
  <si>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</si>
  <si>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</si>
  <si>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</si>
  <si>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</si>
  <si>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</si>
  <si>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</si>
  <si>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</si>
  <si>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</si>
  <si>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</si>
  <si>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</si>
  <si>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</si>
  <si>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</si>
  <si>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</si>
  <si>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</si>
  <si>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</si>
  <si>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</si>
  <si>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</si>
  <si>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</si>
  <si>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</si>
  <si>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</si>
  <si>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</si>
  <si>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</si>
  <si>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</si>
  <si>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</si>
  <si>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</si>
  <si>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</si>
  <si>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</si>
  <si>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</si>
  <si>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</si>
  <si>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</si>
  <si>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</si>
  <si>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</si>
  <si>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</si>
  <si>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</si>
  <si>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</si>
  <si>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</si>
  <si>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</si>
  <si>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</si>
  <si>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</si>
  <si>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</si>
  <si>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</si>
  <si>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</si>
  <si>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</si>
  <si>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</si>
  <si>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</si>
  <si>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</si>
  <si>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</si>
  <si>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</si>
  <si>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</si>
  <si>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</si>
  <si>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</si>
  <si>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</si>
  <si>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</si>
  <si>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</si>
  <si>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</si>
  <si>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</si>
  <si>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</si>
  <si>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</si>
  <si>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</si>
  <si>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</si>
  <si>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</si>
  <si>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</si>
  <si>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</si>
  <si>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</si>
  <si>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</si>
  <si>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</si>
  <si>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</si>
  <si>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</si>
  <si>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</si>
  <si>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</si>
  <si>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</si>
  <si>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</si>
  <si>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</si>
  <si>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</si>
  <si>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</si>
  <si>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</si>
  <si>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</si>
  <si>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</si>
  <si>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</si>
  <si>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</si>
  <si>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</si>
  <si>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</si>
  <si>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</si>
  <si>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</si>
  <si>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</si>
  <si>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</si>
  <si>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</si>
  <si>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</si>
  <si>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</si>
  <si>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</si>
  <si>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</si>
  <si>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</si>
  <si>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</si>
  <si>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</si>
  <si>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</si>
  <si>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</si>
  <si>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</si>
  <si>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</si>
  <si>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</si>
  <si>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</si>
  <si>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</si>
  <si>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</si>
  <si>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</si>
  <si>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</si>
  <si>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</si>
  <si>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</si>
  <si>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</si>
  <si>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</si>
  <si>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</si>
  <si>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</si>
  <si>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</si>
  <si>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</si>
  <si>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</si>
  <si>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</si>
  <si>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</si>
  <si>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</si>
  <si>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</si>
  <si>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</si>
  <si>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</si>
  <si>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</si>
  <si>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</si>
  <si>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</si>
  <si>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</si>
  <si>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</si>
  <si>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</si>
  <si>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</si>
  <si>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</si>
  <si>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</si>
  <si>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</si>
  <si>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</si>
  <si>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</si>
  <si>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</si>
  <si>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</si>
  <si>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</si>
  <si>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</si>
  <si>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</si>
  <si>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</si>
  <si>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</si>
  <si>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</si>
  <si>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</si>
  <si>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</si>
  <si>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</si>
  <si>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</si>
  <si>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</si>
  <si>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</si>
  <si>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</si>
  <si>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</si>
  <si>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</si>
  <si>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</si>
  <si>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</si>
  <si>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</si>
  <si>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</si>
  <si>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</si>
  <si>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</si>
  <si>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</si>
  <si>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</si>
  <si>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</si>
  <si>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</si>
  <si>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</si>
  <si>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</si>
  <si>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</si>
  <si>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</si>
  <si>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</si>
  <si>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</si>
  <si>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</si>
  <si>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</si>
  <si>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</si>
  <si>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</si>
  <si>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</si>
  <si>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</si>
  <si>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</si>
  <si>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</si>
  <si>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</si>
  <si>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</si>
  <si>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</si>
  <si>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</si>
  <si>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</si>
  <si>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</si>
  <si>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</si>
  <si>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</si>
  <si>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</si>
  <si>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</si>
  <si>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</si>
  <si>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</si>
  <si>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</si>
  <si>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</si>
  <si>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</si>
  <si>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</si>
  <si>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</si>
  <si>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</si>
  <si>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</si>
  <si>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</si>
  <si>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</si>
  <si>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</si>
  <si>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</si>
  <si>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</si>
  <si>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</si>
  <si>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</si>
  <si>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</si>
  <si>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</si>
  <si>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</si>
  <si>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</si>
  <si>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</si>
  <si>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</si>
  <si>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</si>
  <si>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</si>
  <si>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</si>
  <si>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</si>
  <si>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</si>
  <si>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</si>
  <si>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</si>
  <si>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</si>
  <si>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</si>
  <si>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</si>
  <si>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</si>
  <si>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</si>
  <si>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</si>
  <si>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</si>
  <si>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</si>
  <si>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</si>
  <si>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</si>
  <si>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</si>
  <si>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</si>
  <si>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</si>
  <si>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</si>
  <si>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</si>
  <si>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</si>
  <si>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</si>
  <si>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</si>
  <si>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</si>
  <si>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</si>
  <si>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</si>
  <si>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</si>
  <si>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</si>
  <si>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</si>
  <si>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</si>
  <si>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</si>
  <si>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</si>
  <si>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</si>
  <si>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</si>
  <si>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</si>
  <si>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</si>
  <si>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</si>
  <si>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</si>
  <si>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</si>
  <si>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</si>
  <si>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</si>
  <si>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</si>
  <si>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</si>
  <si>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</si>
  <si>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</si>
  <si>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</si>
  <si>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</si>
  <si>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</si>
  <si>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</si>
  <si>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</si>
  <si>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</si>
  <si>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</si>
  <si>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</si>
  <si>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</si>
  <si>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</si>
  <si>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</si>
  <si>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</si>
  <si>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</si>
  <si>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</si>
  <si>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</si>
  <si>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</si>
  <si>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</si>
  <si>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</si>
  <si>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</si>
  <si>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</si>
  <si>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</si>
  <si>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</si>
  <si>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</si>
  <si>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</si>
  <si>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</si>
  <si>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</si>
  <si>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</si>
  <si>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</si>
  <si>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</si>
  <si>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</si>
  <si>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</si>
  <si>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</si>
  <si>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</si>
  <si>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</si>
  <si>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</si>
  <si>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</si>
  <si>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</si>
  <si>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</si>
  <si>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</si>
  <si>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</si>
  <si>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</si>
  <si>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</si>
  <si>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</si>
  <si>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</si>
  <si>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</si>
  <si>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</si>
  <si>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</si>
  <si>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</si>
  <si>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</si>
  <si>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</si>
  <si>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</si>
  <si>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</si>
  <si>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</si>
  <si>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</si>
  <si>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</si>
  <si>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</si>
  <si>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</si>
  <si>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</si>
  <si>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</si>
  <si>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</si>
  <si>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</si>
  <si>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</si>
  <si>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</si>
  <si>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</si>
  <si>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</si>
  <si>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</si>
  <si>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</si>
  <si>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</si>
  <si>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</si>
  <si>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</si>
  <si>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</si>
  <si>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</si>
  <si>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</si>
  <si>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</si>
  <si>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</si>
  <si>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</si>
  <si>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</si>
  <si>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</si>
  <si>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</si>
  <si>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</si>
  <si>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</si>
  <si>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</si>
  <si>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</si>
  <si>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</si>
  <si>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</si>
  <si>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</si>
  <si>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</si>
  <si>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</si>
  <si>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</si>
  <si>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</si>
  <si>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</si>
  <si>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</si>
  <si>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</si>
  <si>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</si>
  <si>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</si>
  <si>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</si>
  <si>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</si>
  <si>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</si>
  <si>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</si>
  <si>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</si>
  <si>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</si>
  <si>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</si>
  <si>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</si>
  <si>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</si>
  <si>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</si>
  <si>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</si>
  <si>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</si>
  <si>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</si>
  <si>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</si>
  <si>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</si>
  <si>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</si>
  <si>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</si>
  <si>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</si>
  <si>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</si>
  <si>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</si>
  <si>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</si>
  <si>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</si>
  <si>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</si>
  <si>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</si>
  <si>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</si>
  <si>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</si>
  <si>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</si>
  <si>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</si>
  <si>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</si>
  <si>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</si>
  <si>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</si>
  <si>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</si>
  <si>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</si>
  <si>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</si>
  <si>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</si>
  <si>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</si>
  <si>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</si>
  <si>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</si>
  <si>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</si>
  <si>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</si>
  <si>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</si>
  <si>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</si>
  <si>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</si>
  <si>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</si>
  <si>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</si>
  <si>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</si>
  <si>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</si>
  <si>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</si>
  <si>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</si>
  <si>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</si>
  <si>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</si>
  <si>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</si>
  <si>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</si>
  <si>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</si>
  <si>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</si>
  <si>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</si>
  <si>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</si>
  <si>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</si>
  <si>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</si>
  <si>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</si>
  <si>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</si>
  <si>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</si>
  <si>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</si>
  <si>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</si>
  <si>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</si>
  <si>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</si>
  <si>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</si>
  <si>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</si>
  <si>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</si>
  <si>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</si>
  <si>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</si>
  <si>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</si>
  <si>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</si>
  <si>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</si>
  <si>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</si>
  <si>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</si>
  <si>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</si>
  <si>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</si>
  <si>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</si>
  <si>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</si>
  <si>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</si>
  <si>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</si>
  <si>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</si>
  <si>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</si>
  <si>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</si>
  <si>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</si>
  <si>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</si>
  <si>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</si>
  <si>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</si>
  <si>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</si>
  <si>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</si>
  <si>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</si>
  <si>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</si>
  <si>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</si>
  <si>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</si>
  <si>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</si>
  <si>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</si>
  <si>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</si>
  <si>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</si>
  <si>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</si>
  <si>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</si>
  <si>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</si>
  <si>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</si>
  <si>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</si>
  <si>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</si>
  <si>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</si>
  <si>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</si>
  <si>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</si>
  <si>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</si>
  <si>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</si>
  <si>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</si>
  <si>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</si>
  <si>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</si>
  <si>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</si>
  <si>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</si>
  <si>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</si>
  <si>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</si>
  <si>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</si>
  <si>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</si>
  <si>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</si>
  <si>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</si>
  <si>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</si>
  <si>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</si>
  <si>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</si>
  <si>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</si>
  <si>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</si>
  <si>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</si>
  <si>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</si>
  <si>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</si>
  <si>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</si>
  <si>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</si>
  <si>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</si>
  <si>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</si>
  <si>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</si>
  <si>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</si>
  <si>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</si>
  <si>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</si>
  <si>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</si>
  <si>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</si>
  <si>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</si>
  <si>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</si>
  <si>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</si>
  <si>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</si>
  <si>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</si>
  <si>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</si>
  <si>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</si>
  <si>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</si>
  <si>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</si>
  <si>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</si>
  <si>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</si>
  <si>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</si>
  <si>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</si>
  <si>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</si>
  <si>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</si>
  <si>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</si>
  <si>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</si>
  <si>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</si>
  <si>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</si>
  <si>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</si>
  <si>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</si>
  <si>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</si>
  <si>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</si>
  <si>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</si>
  <si>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</si>
  <si>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</si>
  <si>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</si>
  <si>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</si>
  <si>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</si>
  <si>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</si>
  <si>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</si>
  <si>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</si>
  <si>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</si>
  <si>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</si>
  <si>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</si>
  <si>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</si>
  <si>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</si>
  <si>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</si>
  <si>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</si>
  <si>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</si>
  <si>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</si>
  <si>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</si>
  <si>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</si>
  <si>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</si>
  <si>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</si>
  <si>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</si>
  <si>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</si>
  <si>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</si>
  <si>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</si>
  <si>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</si>
  <si>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</si>
  <si>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</si>
  <si>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</si>
  <si>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</si>
  <si>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</si>
  <si>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</si>
  <si>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</si>
  <si>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</si>
  <si>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</si>
  <si>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</si>
  <si>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</si>
  <si>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</si>
  <si>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</si>
  <si>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</si>
  <si>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</si>
  <si>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</si>
  <si>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</si>
  <si>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</si>
  <si>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</si>
  <si>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</si>
  <si>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</si>
  <si>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</si>
  <si>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</si>
  <si>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</si>
  <si>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</si>
  <si>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</si>
  <si>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</si>
  <si>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</si>
  <si>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</si>
  <si>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</si>
  <si>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</si>
  <si>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</si>
  <si>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</si>
  <si>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</si>
  <si>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</si>
  <si>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</si>
  <si>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</si>
  <si>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</si>
  <si>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</si>
  <si>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</si>
  <si>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</si>
  <si>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</si>
  <si>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</si>
  <si>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</si>
  <si>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</si>
  <si>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</si>
  <si>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</si>
  <si>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</si>
  <si>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</si>
  <si>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</si>
  <si>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</si>
  <si>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</si>
  <si>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</si>
  <si>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</si>
  <si>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</si>
  <si>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</si>
  <si>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</si>
  <si>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</si>
  <si>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</si>
  <si>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</si>
  <si>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</si>
  <si>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</si>
  <si>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</si>
  <si>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</si>
  <si>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</si>
  <si>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</si>
  <si>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</si>
  <si>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</si>
  <si>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</si>
  <si>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</si>
  <si>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</si>
  <si>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</si>
  <si>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</si>
  <si>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</si>
  <si>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</si>
  <si>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</si>
  <si>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</si>
  <si>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</si>
  <si>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</si>
  <si>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</si>
  <si>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</si>
  <si>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</si>
  <si>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</si>
  <si>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</si>
  <si>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</si>
  <si>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</si>
  <si>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</si>
  <si>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</si>
  <si>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</si>
  <si>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</si>
  <si>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</si>
  <si>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</si>
  <si>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</si>
  <si>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</si>
  <si>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</si>
  <si>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</si>
  <si>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</si>
  <si>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</si>
  <si>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</si>
  <si>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</si>
  <si>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</si>
  <si>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</si>
  <si>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</si>
  <si>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</si>
  <si>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</si>
  <si>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</si>
  <si>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</si>
  <si>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</si>
  <si>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</si>
  <si>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</si>
  <si>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</si>
  <si>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</si>
  <si>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</si>
  <si>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</si>
  <si>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</si>
  <si>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</si>
  <si>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</si>
  <si>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</si>
  <si>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</si>
  <si>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</si>
  <si>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</si>
  <si>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</si>
  <si>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</si>
  <si>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</si>
  <si>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</si>
  <si>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</si>
  <si>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</si>
  <si>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</si>
  <si>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</si>
  <si>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</si>
  <si>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</si>
  <si>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</si>
  <si>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</si>
  <si>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</si>
  <si>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</si>
  <si>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</si>
  <si>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</si>
  <si>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</si>
  <si>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</si>
  <si>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</si>
  <si>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</si>
  <si>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</si>
  <si>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</si>
  <si>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</si>
  <si>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</si>
  <si>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</si>
  <si>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</si>
  <si>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</si>
  <si>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</si>
  <si>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</si>
  <si>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</si>
  <si>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</si>
  <si>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</si>
  <si>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</si>
  <si>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</si>
  <si>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</si>
  <si>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</si>
  <si>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</si>
  <si>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</si>
  <si>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</si>
  <si>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</si>
  <si>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</si>
  <si>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</si>
  <si>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</si>
  <si>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</si>
  <si>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</si>
  <si>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</si>
  <si>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</si>
  <si>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</si>
  <si>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</si>
  <si>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</si>
  <si>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</si>
  <si>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</si>
  <si>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</si>
  <si>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</si>
  <si>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</si>
  <si>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</si>
  <si>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</si>
  <si>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</si>
  <si>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</si>
  <si>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</si>
  <si>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</si>
  <si>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</si>
  <si>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</si>
  <si>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</si>
  <si>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</si>
  <si>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</si>
  <si>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</si>
  <si>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</si>
  <si>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</si>
  <si>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</si>
  <si>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</si>
  <si>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</si>
  <si>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</si>
  <si>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</si>
  <si>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</si>
  <si>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</si>
  <si>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</si>
  <si>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</si>
  <si>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</si>
  <si>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</si>
  <si>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</si>
  <si>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</si>
  <si>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</si>
  <si>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</si>
  <si>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</si>
  <si>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</si>
  <si>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</si>
  <si>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</si>
  <si>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</si>
  <si>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</si>
  <si>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</si>
  <si>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</si>
  <si>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</si>
  <si>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</si>
  <si>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</si>
  <si>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</si>
  <si>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</si>
  <si>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</si>
  <si>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</si>
  <si>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</si>
  <si>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</si>
  <si>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</si>
  <si>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</si>
  <si>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</si>
  <si>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</si>
  <si>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</si>
  <si>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</si>
  <si>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</si>
  <si>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</si>
  <si>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</si>
  <si>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</si>
  <si>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</si>
  <si>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</si>
  <si>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</si>
  <si>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</si>
  <si>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</si>
  <si>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</si>
  <si>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</si>
  <si>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</si>
  <si>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</si>
  <si>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</si>
  <si>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</si>
  <si>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</si>
  <si>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</si>
  <si>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</si>
  <si>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</si>
  <si>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</si>
  <si>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</si>
  <si>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</si>
  <si>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</si>
  <si>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</si>
  <si>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</si>
  <si>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</si>
  <si>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</si>
  <si>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</si>
  <si>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</si>
  <si>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</si>
  <si>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</si>
  <si>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</si>
  <si>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</si>
  <si>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</si>
  <si>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</si>
  <si>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</si>
  <si>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</si>
  <si>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</si>
  <si>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</si>
  <si>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</si>
  <si>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</si>
  <si>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</si>
  <si>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</si>
  <si>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</si>
  <si>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</si>
  <si>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</si>
  <si>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</si>
  <si>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</si>
  <si>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</si>
  <si>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</si>
  <si>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</si>
  <si>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</si>
  <si>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</si>
  <si>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</si>
  <si>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</si>
  <si>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</si>
  <si>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</si>
  <si>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</si>
  <si>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</si>
  <si>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</si>
  <si>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</si>
  <si>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</si>
  <si>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</si>
  <si>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</si>
  <si>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</si>
  <si>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</si>
  <si>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</si>
  <si>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</si>
  <si>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</si>
  <si>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</si>
  <si>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</si>
  <si>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</si>
  <si>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</si>
  <si>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</si>
  <si>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</si>
  <si>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</si>
  <si>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</si>
  <si>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</si>
  <si>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</si>
  <si>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</si>
  <si>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</si>
  <si>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</si>
  <si>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</si>
  <si>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</si>
  <si>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</si>
  <si>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</si>
  <si>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</si>
  <si>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</si>
  <si>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</si>
  <si>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</si>
  <si>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</si>
  <si>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</si>
  <si>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</si>
  <si>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</si>
  <si>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</si>
  <si>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</si>
  <si>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</si>
  <si>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</si>
  <si>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</si>
  <si>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</si>
  <si>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</si>
  <si>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</si>
  <si>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</si>
  <si>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</si>
  <si>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</si>
  <si>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</si>
  <si>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</si>
  <si>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</si>
  <si>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</si>
  <si>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</si>
  <si>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</si>
  <si>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</si>
  <si>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</si>
  <si>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</si>
  <si>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</si>
  <si>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</si>
  <si>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</si>
  <si>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</si>
  <si>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</si>
  <si>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</si>
  <si>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</si>
  <si>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</si>
  <si>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</si>
  <si>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</si>
  <si>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</si>
  <si>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</si>
  <si>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</si>
  <si>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</si>
  <si>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</si>
  <si>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</si>
  <si>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</si>
  <si>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</si>
  <si>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</si>
  <si>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</si>
  <si>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</si>
  <si>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</si>
  <si>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</si>
  <si>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</si>
  <si>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</si>
  <si>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</si>
  <si>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</si>
  <si>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</si>
  <si>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</si>
  <si>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</si>
  <si>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</si>
  <si>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</si>
  <si>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</si>
  <si>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</si>
  <si>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</si>
  <si>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</si>
  <si>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</si>
  <si>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</si>
  <si>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</si>
  <si>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</si>
  <si>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</si>
  <si>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</si>
  <si>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</si>
  <si>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</si>
  <si>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</si>
  <si>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</si>
  <si>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</si>
  <si>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</si>
  <si>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</si>
  <si>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</si>
  <si>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</si>
  <si>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</si>
  <si>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</si>
  <si>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</si>
  <si>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</si>
  <si>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</si>
  <si>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</si>
  <si>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</si>
  <si>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</si>
  <si>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</si>
  <si>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</si>
  <si>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</si>
  <si>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</si>
  <si>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</si>
  <si>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</si>
  <si>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</si>
  <si>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</si>
  <si>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</si>
  <si>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</si>
  <si>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</si>
  <si>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</si>
  <si>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</si>
  <si>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</si>
  <si>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</si>
  <si>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</si>
  <si>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</si>
  <si>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</si>
  <si>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</si>
  <si>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</si>
  <si>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</si>
  <si>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</si>
  <si>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</si>
  <si>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</si>
  <si>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</si>
  <si>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</si>
  <si>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</si>
  <si>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</si>
  <si>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</si>
  <si>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</si>
  <si>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</si>
  <si>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</si>
  <si>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</si>
  <si>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</si>
  <si>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</si>
  <si>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</si>
  <si>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</si>
  <si>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</si>
  <si>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</si>
  <si>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</si>
  <si>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</si>
  <si>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</si>
  <si>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</si>
  <si>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</si>
  <si>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</si>
  <si>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</si>
  <si>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</si>
  <si>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</si>
  <si>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</si>
  <si>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</si>
  <si>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</si>
  <si>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</si>
  <si>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</si>
  <si>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</si>
  <si>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</si>
  <si>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</si>
  <si>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</si>
  <si>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</si>
  <si>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</si>
  <si>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</si>
  <si>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</si>
  <si>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</si>
  <si>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</si>
  <si>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</si>
  <si>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</si>
  <si>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</si>
  <si>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</si>
  <si>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</si>
  <si>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</si>
  <si>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</si>
  <si>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</si>
  <si>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</si>
  <si>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</si>
  <si>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</si>
  <si>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</si>
  <si>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</si>
  <si>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</si>
  <si>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</si>
  <si>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</si>
  <si>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</si>
  <si>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</si>
  <si>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</si>
  <si>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</si>
  <si>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</si>
  <si>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</si>
  <si>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</si>
  <si>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</si>
  <si>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</si>
  <si>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</si>
  <si>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</si>
  <si>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</si>
  <si>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</si>
  <si>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</si>
  <si>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</si>
  <si>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</si>
  <si>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</si>
  <si>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</si>
  <si>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</si>
  <si>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</si>
  <si>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</si>
  <si>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</si>
  <si>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</si>
  <si>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</si>
  <si>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</si>
  <si>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</si>
  <si>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</si>
  <si>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</si>
  <si>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</si>
  <si>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</si>
  <si>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</si>
  <si>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</si>
  <si>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</si>
  <si>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</si>
  <si>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</si>
  <si>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</si>
  <si>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</si>
  <si>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</si>
  <si>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</si>
  <si>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</si>
  <si>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</si>
  <si>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</si>
  <si>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</si>
  <si>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</si>
  <si>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</si>
  <si>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</si>
  <si>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</si>
  <si>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</si>
  <si>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</si>
  <si>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</si>
  <si>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</si>
  <si>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</si>
  <si>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</si>
  <si>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</si>
  <si>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</si>
  <si>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</si>
  <si>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</si>
  <si>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</si>
  <si>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</si>
  <si>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</si>
  <si>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</si>
  <si>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</si>
  <si>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</si>
  <si>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</si>
  <si>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</si>
  <si>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</si>
  <si>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</si>
  <si>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</si>
  <si>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</si>
  <si>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</si>
  <si>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</si>
  <si>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</si>
  <si>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</si>
  <si>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</si>
  <si>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</si>
  <si>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</si>
  <si>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</si>
  <si>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</si>
  <si>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</si>
  <si>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</si>
  <si>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</si>
  <si>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</si>
  <si>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</si>
  <si>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</si>
  <si>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</si>
  <si>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</si>
  <si>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</si>
  <si>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</si>
  <si>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</si>
  <si>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</si>
  <si>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</si>
  <si>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</si>
  <si>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</si>
  <si>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</si>
  <si>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</si>
  <si>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</si>
  <si>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</si>
  <si>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</si>
  <si>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</si>
  <si>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</si>
  <si>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</si>
  <si>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</si>
  <si>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</si>
  <si>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</si>
  <si>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</si>
  <si>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</si>
  <si>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</si>
  <si>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</si>
  <si>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</si>
  <si>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</si>
  <si>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</si>
  <si>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</si>
  <si>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</si>
  <si>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</si>
  <si>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</si>
  <si>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</si>
  <si>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</si>
  <si>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</si>
  <si>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</si>
  <si>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</si>
  <si>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</si>
  <si>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</si>
  <si>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</si>
  <si>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</si>
  <si>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</si>
  <si>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</si>
  <si>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</si>
  <si>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</si>
  <si>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</si>
  <si>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</si>
  <si>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</si>
  <si>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</si>
  <si>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</si>
  <si>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</si>
  <si>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</si>
  <si>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</si>
  <si>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</si>
  <si>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</si>
  <si>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</si>
  <si>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</si>
  <si>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</si>
  <si>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</si>
  <si>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</si>
  <si>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</si>
  <si>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</si>
  <si>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</si>
  <si>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</si>
  <si>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</si>
  <si>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</si>
  <si>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</si>
  <si>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</si>
  <si>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</si>
  <si>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</si>
  <si>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</si>
  <si>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</si>
  <si>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</si>
  <si>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</si>
  <si>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</si>
  <si>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</si>
  <si>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</si>
  <si>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</si>
  <si>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</si>
  <si>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</si>
  <si>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</si>
  <si>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</si>
  <si>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</si>
  <si>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</si>
  <si>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</si>
  <si>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</si>
  <si>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</si>
  <si>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</si>
  <si>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</si>
  <si>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</si>
  <si>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</si>
  <si>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</si>
  <si>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</si>
  <si>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</si>
  <si>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</si>
  <si>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</si>
  <si>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</si>
  <si>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</si>
  <si>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</si>
  <si>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</si>
  <si>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</si>
  <si>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</si>
  <si>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</si>
  <si>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</si>
  <si>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</si>
  <si>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</si>
  <si>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</si>
  <si>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</si>
  <si>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</si>
  <si>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</si>
  <si>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</si>
  <si>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</si>
  <si>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</si>
  <si>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</si>
  <si>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</si>
  <si>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</si>
  <si>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</si>
  <si>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</si>
  <si>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</si>
  <si>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</si>
  <si>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</si>
  <si>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</si>
  <si>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</si>
  <si>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</si>
  <si>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</si>
  <si>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</si>
  <si>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</si>
  <si>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</si>
  <si>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</si>
  <si>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</si>
  <si>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</si>
  <si>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</si>
  <si>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</si>
  <si>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</si>
  <si>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</si>
  <si>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</si>
  <si>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</si>
  <si>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</si>
  <si>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</si>
  <si>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</si>
  <si>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</si>
  <si>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</si>
  <si>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</si>
  <si>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</si>
  <si>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</si>
  <si>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</si>
  <si>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</si>
  <si>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</si>
  <si>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</si>
  <si>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</si>
  <si>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</si>
  <si>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</si>
  <si>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</si>
  <si>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</si>
  <si>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</si>
  <si>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</si>
  <si>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</si>
  <si>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</si>
  <si>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</si>
  <si>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</si>
  <si>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</si>
  <si>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</si>
  <si>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</si>
  <si>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</si>
  <si>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</si>
  <si>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</si>
  <si>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</si>
  <si>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</si>
  <si>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</si>
  <si>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</si>
  <si>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</si>
  <si>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</si>
  <si>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</si>
  <si>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</si>
  <si>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</si>
  <si>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</si>
  <si>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</si>
  <si>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</si>
  <si>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</si>
  <si>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</si>
  <si>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</si>
  <si>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</si>
  <si>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</si>
  <si>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</si>
  <si>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</si>
  <si>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</si>
  <si>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</si>
  <si>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</si>
  <si>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</si>
  <si>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</si>
  <si>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</si>
  <si>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</si>
  <si>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</si>
  <si>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</si>
  <si>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</si>
  <si>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</si>
  <si>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</si>
  <si>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</si>
  <si>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</si>
  <si>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</si>
  <si>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</si>
  <si>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</si>
  <si>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</si>
  <si>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</si>
  <si>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</si>
  <si>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</si>
  <si>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</si>
  <si>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</si>
  <si>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</si>
  <si>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</si>
  <si>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</si>
  <si>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</si>
  <si>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</si>
  <si>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</si>
  <si>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</si>
  <si>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</si>
  <si>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</si>
  <si>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</si>
  <si>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</si>
  <si>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</si>
  <si>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</si>
  <si>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</si>
  <si>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</si>
  <si>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</si>
  <si>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</si>
  <si>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</si>
  <si>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</si>
  <si>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</si>
  <si>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</si>
  <si>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</si>
  <si>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</si>
  <si>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</si>
  <si>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</si>
  <si>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</si>
  <si>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</si>
  <si>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</si>
  <si>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</si>
  <si>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</si>
  <si>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</si>
  <si>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</si>
  <si>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</si>
  <si>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</si>
  <si>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</si>
  <si>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</si>
  <si>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</si>
  <si>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</si>
  <si>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</si>
  <si>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</si>
  <si>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</si>
  <si>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</si>
  <si>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</si>
  <si>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</si>
  <si>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</si>
  <si>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</si>
  <si>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</si>
  <si>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</si>
  <si>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</si>
  <si>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</si>
  <si>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</si>
  <si>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</si>
  <si>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</si>
  <si>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</si>
  <si>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</si>
  <si>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</si>
  <si>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</si>
  <si>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</si>
  <si>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</si>
  <si>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</si>
  <si>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</si>
  <si>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</si>
  <si>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</si>
  <si>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</si>
  <si>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</si>
  <si>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</si>
  <si>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</si>
  <si>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</si>
  <si>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</si>
  <si>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</si>
  <si>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</si>
  <si>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</si>
  <si>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</si>
  <si>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</si>
  <si>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</si>
  <si>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</si>
  <si>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</si>
  <si>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</si>
  <si>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</si>
  <si>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</si>
  <si>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</si>
  <si>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</si>
  <si>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</si>
  <si>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</si>
  <si>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</si>
  <si>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</si>
  <si>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</si>
  <si>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</si>
  <si>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</si>
  <si>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</si>
  <si>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</si>
  <si>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</si>
  <si>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</si>
  <si>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</si>
  <si>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</si>
  <si>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</si>
  <si>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</si>
  <si>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</si>
  <si>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</si>
  <si>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</si>
  <si>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</si>
  <si>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</si>
  <si>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</si>
  <si>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</si>
  <si>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</si>
  <si>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</si>
  <si>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</si>
  <si>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</si>
  <si>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</si>
  <si>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</si>
  <si>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</si>
  <si>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</si>
  <si>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</si>
  <si>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</si>
  <si>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</si>
  <si>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</si>
  <si>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</si>
  <si>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</si>
  <si>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</si>
  <si>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</si>
  <si>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</si>
  <si>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</si>
  <si>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</si>
  <si>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</si>
  <si>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</si>
  <si>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</si>
  <si>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</si>
  <si>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</si>
  <si>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</si>
  <si>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</si>
  <si>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</si>
  <si>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</si>
  <si>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</si>
  <si>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</si>
  <si>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</si>
  <si>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</si>
  <si>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</si>
  <si>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</si>
  <si>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</si>
  <si>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</si>
  <si>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</si>
  <si>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</si>
  <si>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</si>
  <si>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</si>
  <si>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</si>
  <si>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</si>
  <si>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</si>
  <si>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</si>
  <si>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</si>
  <si>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</si>
  <si>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</si>
  <si>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</si>
  <si>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</si>
  <si>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</si>
  <si>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</si>
  <si>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</si>
  <si>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</si>
  <si>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</si>
  <si>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</si>
  <si>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</si>
  <si>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</si>
  <si>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</si>
  <si>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</si>
  <si>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</si>
  <si>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</si>
  <si>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</si>
  <si>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</si>
  <si>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</si>
  <si>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</si>
  <si>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</si>
  <si>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</si>
  <si>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</si>
  <si>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</si>
  <si>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</si>
  <si>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</si>
  <si>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</si>
  <si>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</si>
  <si>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</si>
  <si>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</si>
  <si>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</si>
  <si>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</si>
  <si>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</si>
  <si>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</si>
  <si>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</si>
  <si>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</si>
  <si>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</si>
  <si>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</si>
  <si>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</si>
  <si>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</si>
  <si>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</si>
  <si>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</si>
  <si>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</si>
  <si>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</si>
  <si>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</si>
  <si>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</si>
  <si>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</si>
  <si>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</si>
  <si>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</si>
  <si>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</si>
  <si>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</si>
  <si>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</si>
  <si>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</si>
  <si>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</si>
  <si>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</si>
  <si>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</si>
  <si>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</si>
  <si>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</si>
  <si>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</si>
  <si>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</si>
  <si>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</si>
  <si>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</si>
  <si>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</si>
  <si>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</si>
  <si>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</si>
  <si>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</si>
  <si>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</si>
  <si>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</si>
  <si>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</si>
  <si>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</si>
  <si>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</si>
  <si>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</si>
  <si>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</si>
  <si>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</si>
  <si>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</si>
  <si>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</si>
  <si>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</si>
  <si>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</si>
  <si>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</si>
  <si>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</si>
  <si>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</si>
  <si>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</si>
  <si>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</si>
  <si>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</si>
  <si>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</si>
  <si>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</si>
  <si>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</si>
  <si>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</si>
  <si>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</si>
  <si>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</si>
  <si>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</si>
  <si>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</si>
  <si>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</si>
  <si>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</si>
  <si>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</si>
  <si>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</si>
  <si>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</si>
  <si>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</si>
  <si>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</si>
  <si>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</si>
  <si>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</si>
  <si>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</si>
  <si>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</si>
  <si>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</si>
  <si>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</si>
  <si>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</si>
  <si>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</si>
  <si>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</si>
  <si>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</si>
  <si>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</si>
  <si>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</si>
  <si>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</si>
  <si>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</si>
  <si>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</si>
  <si>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</si>
  <si>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</si>
  <si>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</si>
  <si>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</si>
  <si>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</si>
  <si>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</si>
  <si>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</si>
  <si>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</si>
  <si>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</si>
  <si>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</si>
  <si>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</si>
  <si>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</si>
  <si>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</si>
  <si>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</si>
  <si>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</si>
  <si>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</si>
  <si>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</si>
  <si>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</si>
  <si>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</si>
  <si>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</si>
  <si>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</si>
  <si>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</si>
  <si>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</si>
  <si>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</si>
  <si>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</si>
  <si>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</si>
  <si>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</si>
  <si>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</si>
  <si>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</si>
  <si>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</si>
  <si>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</si>
  <si>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</si>
  <si>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</si>
  <si>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</si>
  <si>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</si>
  <si>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</si>
  <si>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</si>
  <si>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</si>
  <si>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</si>
  <si>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</si>
  <si>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</si>
  <si>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</si>
  <si>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</si>
  <si>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</si>
  <si>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</si>
  <si>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</si>
  <si>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</si>
  <si>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</si>
  <si>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</si>
  <si>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</si>
  <si>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</si>
  <si>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</si>
  <si>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</si>
  <si>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</si>
  <si>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</si>
  <si>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</si>
  <si>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</si>
  <si>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</si>
  <si>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</si>
  <si>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</si>
  <si>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</si>
  <si>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</si>
  <si>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</si>
  <si>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</si>
  <si>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</si>
  <si>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</si>
  <si>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</si>
  <si>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</si>
  <si>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</si>
  <si>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</si>
  <si>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</si>
  <si>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</si>
  <si>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</si>
  <si>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</si>
  <si>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</si>
  <si>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</si>
  <si>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</si>
  <si>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</si>
  <si>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</si>
  <si>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</si>
  <si>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</si>
  <si>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</si>
  <si>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</si>
  <si>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</si>
  <si>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</si>
  <si>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</si>
  <si>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</si>
  <si>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</si>
  <si>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</si>
  <si>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</si>
  <si>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</si>
  <si>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</si>
  <si>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</si>
  <si>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</si>
  <si>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</si>
  <si>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</si>
  <si>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</si>
  <si>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</si>
  <si>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</si>
  <si>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</si>
  <si>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</si>
  <si>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</si>
  <si>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</si>
  <si>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</si>
  <si>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</si>
  <si>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</si>
  <si>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</si>
  <si>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</si>
  <si>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</si>
  <si>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</si>
  <si>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</si>
  <si>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</si>
  <si>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</si>
  <si>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</si>
  <si>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</si>
  <si>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</si>
  <si>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</si>
  <si>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</si>
  <si>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</si>
  <si>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</si>
  <si>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</si>
  <si>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</si>
  <si>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</si>
  <si>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</si>
  <si>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</si>
  <si>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</si>
  <si>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</si>
  <si>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</si>
  <si>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</si>
  <si>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</si>
  <si>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</si>
  <si>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</si>
  <si>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</si>
  <si>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</si>
  <si>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</si>
  <si>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</si>
  <si>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</si>
  <si>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</si>
  <si>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</si>
  <si>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</si>
  <si>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</si>
  <si>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</si>
  <si>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</si>
  <si>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</si>
  <si>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</si>
  <si>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</si>
  <si>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</si>
  <si>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</si>
  <si>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</si>
  <si>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</si>
  <si>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</si>
  <si>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</si>
  <si>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</si>
  <si>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</si>
  <si>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</si>
  <si>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</si>
  <si>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</si>
  <si>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</si>
  <si>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</si>
  <si>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</si>
  <si>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</si>
  <si>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</si>
  <si>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</si>
  <si>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</si>
  <si>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</si>
  <si>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</si>
  <si>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</si>
  <si>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</si>
  <si>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</si>
  <si>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</si>
  <si>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</si>
  <si>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</si>
  <si>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</si>
  <si>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</si>
  <si>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</si>
  <si>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</si>
  <si>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</si>
  <si>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</si>
  <si>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</si>
  <si>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</si>
  <si>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</si>
  <si>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</si>
  <si>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</si>
  <si>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</si>
  <si>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</si>
  <si>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</si>
  <si>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</si>
  <si>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</si>
  <si>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</si>
  <si>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</si>
  <si>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</si>
  <si>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</si>
  <si>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</si>
  <si>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</si>
  <si>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</si>
  <si>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</si>
  <si>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</si>
  <si>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</si>
  <si>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</si>
  <si>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</si>
  <si>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</si>
  <si>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</si>
  <si>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</si>
  <si>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</si>
  <si>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</si>
  <si>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</si>
  <si>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</si>
  <si>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</si>
  <si>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</si>
  <si>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</si>
  <si>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</si>
  <si>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</si>
  <si>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</si>
  <si>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</si>
  <si>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</si>
  <si>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</si>
  <si>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</si>
  <si>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</si>
  <si>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</si>
  <si>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</si>
  <si>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</si>
  <si>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</si>
  <si>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</si>
  <si>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</si>
  <si>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</si>
  <si>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</si>
  <si>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</si>
  <si>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</si>
  <si>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</si>
  <si>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</si>
  <si>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</si>
  <si>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</si>
  <si>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</si>
  <si>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</si>
  <si>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</si>
  <si>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</si>
  <si>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</si>
  <si>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</si>
  <si>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</si>
  <si>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</si>
  <si>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</si>
  <si>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</si>
  <si>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</si>
  <si>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</si>
  <si>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</si>
  <si>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</si>
  <si>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</si>
  <si>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</si>
  <si>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</si>
  <si>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</si>
  <si>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</si>
  <si>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</si>
  <si>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</si>
  <si>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</si>
  <si>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</si>
  <si>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</si>
  <si>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</si>
  <si>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</si>
  <si>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</si>
  <si>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</si>
  <si>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</si>
  <si>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</si>
  <si>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</si>
  <si>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</si>
  <si>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</si>
  <si>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</si>
  <si>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</si>
  <si>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</si>
  <si>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</si>
  <si>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</si>
  <si>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</si>
  <si>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</si>
  <si>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</si>
  <si>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</si>
  <si>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</si>
  <si>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</si>
  <si>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</si>
  <si>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</si>
  <si>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</si>
  <si>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</si>
  <si>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</si>
  <si>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</si>
  <si>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</si>
  <si>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</si>
  <si>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</si>
  <si>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</si>
  <si>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</si>
  <si>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</si>
  <si>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</si>
  <si>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</si>
  <si>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</si>
  <si>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</si>
  <si>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</si>
  <si>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</si>
  <si>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</si>
  <si>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</si>
  <si>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</si>
  <si>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</si>
  <si>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</si>
  <si>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</si>
  <si>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</si>
  <si>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</si>
  <si>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</si>
  <si>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</si>
  <si>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</si>
  <si>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</si>
  <si>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</si>
  <si>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</si>
  <si>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</si>
  <si>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</si>
  <si>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</si>
  <si>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</si>
  <si>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</si>
  <si>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</si>
  <si>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</si>
  <si>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</si>
  <si>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</si>
  <si>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</si>
  <si>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</si>
  <si>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</si>
  <si>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</si>
  <si>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</si>
  <si>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</si>
  <si>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</si>
  <si>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</si>
  <si>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</si>
  <si>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</si>
  <si>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</si>
  <si>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</si>
  <si>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</si>
  <si>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</si>
  <si>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</si>
  <si>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</si>
  <si>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</si>
  <si>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</si>
  <si>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</si>
  <si>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</si>
  <si>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</si>
  <si>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</si>
  <si>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</si>
  <si>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</si>
  <si>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</si>
  <si>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</si>
  <si>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</si>
  <si>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</si>
  <si>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</si>
  <si>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</si>
  <si>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</si>
  <si>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</si>
  <si>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</si>
  <si>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</si>
  <si>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</si>
  <si>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</si>
  <si>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</si>
  <si>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</si>
  <si>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</si>
  <si>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</si>
  <si>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</si>
  <si>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</si>
  <si>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</si>
  <si>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</si>
  <si>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</si>
  <si>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</si>
  <si>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</si>
  <si>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</si>
  <si>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</si>
  <si>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</si>
  <si>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</si>
  <si>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</si>
  <si>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</si>
  <si>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</si>
  <si>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</si>
  <si>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</si>
  <si>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</si>
  <si>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</si>
  <si>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</si>
  <si>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</si>
  <si>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</si>
  <si>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</si>
  <si>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</si>
  <si>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</si>
  <si>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</si>
  <si>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</si>
  <si>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</si>
  <si>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</si>
  <si>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</si>
  <si>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</si>
  <si>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</si>
  <si>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</si>
  <si>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</si>
  <si>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</si>
  <si>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</si>
  <si>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</si>
  <si>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</si>
  <si>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</si>
  <si>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</si>
  <si>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</si>
  <si>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</si>
  <si>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</si>
  <si>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</si>
  <si>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</si>
  <si>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</si>
  <si>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</si>
  <si>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</si>
  <si>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</si>
  <si>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</si>
  <si>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</si>
  <si>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</si>
  <si>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</si>
  <si>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</si>
  <si>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</si>
  <si>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</si>
  <si>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</si>
  <si>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</si>
  <si>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</si>
  <si>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</si>
  <si>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</si>
  <si>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</si>
  <si>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</si>
  <si>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</si>
  <si>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</si>
  <si>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</si>
  <si>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</si>
  <si>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</si>
  <si>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</si>
  <si>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</si>
  <si>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</si>
  <si>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</si>
  <si>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</si>
  <si>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</si>
  <si>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</si>
  <si>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</si>
  <si>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</si>
  <si>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</si>
  <si>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</si>
  <si>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</si>
  <si>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</si>
  <si>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</si>
  <si>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</si>
  <si>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</si>
  <si>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</si>
  <si>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</si>
  <si>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</si>
  <si>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</si>
  <si>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</si>
  <si>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</si>
  <si>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</si>
  <si>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</si>
  <si>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</si>
  <si>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</si>
  <si>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</si>
  <si>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</si>
  <si>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</si>
  <si>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</si>
  <si>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</si>
  <si>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</si>
  <si>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</si>
  <si>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</si>
  <si>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</si>
  <si>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</si>
  <si>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</si>
  <si>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</si>
  <si>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</si>
  <si>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</si>
  <si>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</si>
  <si>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</si>
  <si>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</si>
  <si>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</si>
  <si>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</si>
  <si>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</si>
  <si>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</si>
  <si>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</si>
  <si>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</si>
  <si>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</si>
  <si>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</si>
  <si>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</si>
  <si>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</si>
  <si>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</si>
  <si>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</si>
  <si>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</si>
  <si>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</si>
  <si>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</si>
  <si>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</si>
  <si>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</si>
  <si>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</si>
  <si>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</si>
  <si>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</si>
  <si>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</si>
  <si>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</si>
  <si>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</si>
  <si>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</si>
  <si>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</si>
  <si>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</si>
  <si>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</si>
  <si>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</si>
  <si>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</si>
  <si>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</si>
  <si>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</si>
  <si>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</si>
  <si>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</si>
  <si>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</si>
  <si>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</si>
  <si>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</si>
  <si>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</si>
  <si>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</si>
  <si>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</si>
  <si>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</si>
  <si>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</si>
  <si>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</si>
  <si>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</si>
  <si>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</si>
  <si>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</si>
  <si>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</si>
  <si>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</si>
  <si>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</si>
  <si>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</si>
  <si>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</si>
  <si>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</si>
  <si>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</si>
  <si>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</si>
  <si>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</si>
  <si>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</si>
  <si>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</si>
  <si>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</si>
  <si>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</si>
  <si>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</si>
  <si>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</si>
  <si>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</si>
  <si>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</si>
  <si>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</si>
  <si>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</si>
  <si>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</si>
  <si>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</si>
  <si>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</si>
  <si>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</si>
  <si>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</si>
  <si>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</si>
  <si>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</si>
  <si>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</si>
  <si>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</si>
  <si>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</si>
  <si>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</si>
  <si>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</si>
  <si>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</si>
  <si>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</si>
  <si>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</si>
  <si>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</si>
  <si>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</si>
  <si>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</si>
  <si>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</si>
  <si>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</si>
  <si>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</si>
  <si>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</si>
  <si>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</si>
  <si>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</si>
  <si>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</si>
  <si>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</si>
  <si>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</si>
  <si>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</si>
  <si>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</si>
  <si>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</si>
  <si>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</si>
  <si>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</si>
  <si>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</si>
  <si>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</si>
  <si>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</si>
  <si>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</si>
  <si>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</si>
  <si>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</si>
  <si>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</si>
  <si>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</si>
  <si>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</si>
  <si>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</si>
  <si>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</si>
  <si>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</si>
  <si>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</si>
  <si>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</si>
  <si>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</si>
  <si>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</si>
  <si>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</si>
  <si>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</si>
  <si>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</si>
  <si>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</si>
  <si>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</si>
  <si>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</si>
  <si>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</si>
  <si>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</si>
  <si>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</si>
  <si>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</si>
  <si>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</si>
  <si>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</si>
  <si>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</si>
  <si>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</si>
  <si>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</si>
  <si>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</si>
  <si>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</si>
  <si>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</si>
  <si>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</si>
  <si>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</si>
  <si>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</si>
  <si>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</si>
  <si>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</si>
  <si>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</si>
  <si>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</si>
  <si>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</si>
  <si>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</si>
  <si>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</si>
  <si>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</si>
  <si>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</si>
  <si>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</si>
  <si>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</si>
  <si>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</si>
  <si>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</si>
  <si>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</si>
  <si>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</si>
  <si>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</si>
  <si>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</si>
  <si>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</si>
  <si>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</si>
  <si>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</si>
  <si>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</si>
  <si>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</si>
  <si>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</si>
  <si>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</si>
  <si>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</si>
  <si>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</si>
  <si>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</si>
  <si>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</si>
  <si>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</si>
  <si>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</si>
  <si>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</si>
  <si>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</si>
  <si>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</si>
  <si>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</si>
  <si>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</si>
  <si>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</si>
  <si>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</si>
  <si>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</si>
  <si>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</si>
  <si>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</si>
  <si>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</si>
  <si>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</si>
  <si>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</si>
  <si>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</si>
  <si>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</si>
  <si>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</si>
  <si>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</si>
  <si>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</si>
  <si>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</si>
  <si>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</si>
  <si>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</si>
  <si>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</si>
  <si>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</si>
  <si>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</si>
  <si>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</si>
  <si>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</si>
  <si>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</si>
  <si>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</si>
  <si>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</si>
  <si>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</si>
  <si>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</si>
  <si>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</si>
  <si>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</si>
  <si>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</si>
  <si>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</si>
  <si>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</si>
  <si>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</si>
  <si>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</si>
  <si>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</si>
  <si>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</si>
  <si>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</si>
  <si>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</si>
  <si>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</si>
  <si>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</si>
  <si>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</si>
  <si>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</si>
  <si>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</si>
  <si>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</si>
  <si>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</si>
  <si>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</si>
  <si>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</si>
  <si>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</si>
  <si>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</si>
  <si>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</si>
  <si>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</si>
  <si>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</si>
  <si>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</si>
  <si>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</si>
  <si>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</si>
  <si>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</si>
  <si>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</si>
  <si>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</si>
  <si>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</si>
  <si>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</si>
  <si>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</si>
  <si>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</si>
  <si>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</si>
  <si>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</si>
  <si>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</si>
  <si>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</si>
  <si>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</si>
  <si>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</si>
  <si>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</si>
  <si>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</si>
  <si>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</si>
  <si>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</si>
  <si>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</si>
  <si>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</si>
  <si>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</si>
  <si>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</si>
  <si>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</si>
  <si>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</si>
  <si>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</si>
  <si>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</si>
  <si>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</si>
  <si>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</si>
  <si>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</si>
  <si>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</si>
  <si>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</si>
  <si>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</si>
  <si>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</si>
  <si>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</si>
  <si>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</si>
  <si>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</si>
  <si>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</si>
  <si>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</si>
  <si>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</si>
  <si>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</si>
  <si>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</si>
  <si>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</si>
  <si>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</si>
  <si>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</si>
  <si>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</si>
  <si>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</si>
  <si>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</si>
  <si>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</si>
  <si>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</si>
  <si>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</si>
  <si>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</si>
  <si>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</si>
  <si>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</si>
  <si>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</si>
  <si>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</si>
  <si>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</si>
  <si>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</si>
  <si>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</si>
  <si>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</si>
  <si>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</si>
  <si>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</si>
  <si>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</si>
  <si>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</si>
  <si>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</si>
  <si>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</si>
  <si>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</si>
  <si>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</si>
  <si>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</si>
  <si>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</si>
  <si>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</si>
  <si>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</si>
  <si>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</si>
  <si>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</si>
  <si>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</si>
  <si>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</si>
  <si>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</si>
  <si>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</si>
  <si>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</si>
  <si>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</si>
  <si>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</si>
  <si>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</si>
  <si>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</si>
  <si>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</si>
  <si>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</si>
  <si>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</si>
  <si>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</si>
  <si>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</si>
  <si>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</si>
  <si>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</si>
  <si>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</si>
  <si>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</si>
  <si>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</si>
  <si>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</si>
  <si>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</si>
  <si>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</si>
  <si>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</si>
  <si>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</si>
  <si>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</si>
  <si>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</si>
  <si>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</si>
  <si>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</si>
  <si>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</si>
  <si>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</si>
  <si>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</si>
  <si>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</si>
  <si>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</si>
  <si>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</si>
  <si>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</si>
  <si>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</si>
  <si>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</si>
  <si>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</si>
  <si>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</si>
  <si>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</si>
  <si>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</si>
  <si>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</si>
  <si>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</si>
  <si>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</si>
  <si>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</si>
  <si>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</si>
  <si>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</si>
  <si>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</si>
  <si>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</si>
  <si>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</si>
  <si>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</si>
  <si>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</si>
  <si>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</si>
  <si>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</si>
  <si>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</si>
  <si>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</si>
  <si>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</si>
  <si>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</si>
  <si>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</si>
  <si>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</si>
  <si>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</si>
  <si>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</si>
  <si>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</si>
  <si>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</si>
  <si>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</si>
  <si>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</si>
  <si>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</si>
  <si>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</si>
  <si>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</si>
  <si>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</si>
  <si>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</si>
  <si>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</si>
  <si>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</si>
  <si>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</si>
  <si>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</si>
  <si>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</si>
  <si>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</si>
  <si>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</si>
  <si>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</si>
  <si>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</si>
  <si>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</si>
  <si>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</si>
  <si>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</si>
  <si>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</si>
  <si>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</si>
  <si>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</si>
  <si>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</si>
  <si>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</si>
  <si>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</si>
  <si>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</si>
  <si>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</si>
  <si>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</si>
  <si>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</si>
  <si>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</si>
  <si>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</si>
  <si>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</si>
  <si>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</si>
  <si>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</si>
  <si>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</si>
  <si>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</si>
  <si>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</si>
  <si>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</si>
  <si>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</si>
  <si>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</si>
  <si>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</si>
  <si>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</si>
  <si>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</si>
  <si>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</si>
  <si>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</si>
  <si>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</si>
  <si>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</si>
  <si>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</si>
  <si>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</si>
  <si>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</si>
  <si>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</si>
  <si>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</si>
  <si>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</si>
  <si>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</si>
  <si>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</si>
  <si>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</si>
  <si>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</si>
  <si>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</si>
  <si>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</si>
  <si>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</si>
  <si>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</si>
  <si>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</si>
  <si>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</si>
  <si>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</si>
  <si>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</si>
  <si>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</si>
  <si>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</si>
  <si>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</si>
  <si>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</si>
  <si>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</si>
  <si>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</si>
  <si>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</si>
  <si>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</si>
  <si>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</si>
  <si>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</si>
  <si>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</si>
  <si>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</si>
  <si>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</si>
  <si>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</si>
  <si>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</si>
  <si>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</si>
  <si>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</si>
  <si>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</si>
  <si>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</si>
  <si>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</si>
  <si>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</si>
  <si>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</si>
  <si>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</si>
  <si>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</si>
  <si>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</si>
  <si>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</si>
  <si>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</si>
  <si>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</si>
  <si>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</si>
  <si>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</si>
  <si>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</si>
  <si>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</si>
  <si>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</si>
  <si>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</si>
  <si>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</si>
  <si>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</si>
  <si>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</si>
  <si>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</si>
  <si>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</si>
  <si>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</si>
  <si>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</si>
  <si>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</si>
  <si>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</si>
  <si>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</si>
  <si>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</si>
  <si>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</si>
  <si>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</si>
  <si>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</si>
  <si>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</si>
  <si>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</si>
  <si>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</si>
  <si>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</si>
  <si>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</si>
  <si>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</si>
  <si>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</si>
  <si>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</si>
  <si>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</si>
  <si>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</si>
  <si>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</si>
  <si>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</si>
  <si>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</si>
  <si>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</si>
  <si>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</si>
  <si>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</si>
  <si>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</si>
  <si>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</si>
  <si>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</si>
  <si>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</si>
  <si>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</si>
  <si>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</si>
  <si>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</si>
  <si>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</si>
  <si>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</si>
  <si>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</si>
  <si>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</si>
  <si>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</si>
  <si>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</si>
  <si>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</si>
  <si>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</si>
  <si>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</si>
  <si>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</si>
  <si>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</si>
  <si>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</si>
  <si>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</si>
  <si>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</si>
  <si>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</si>
  <si>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</si>
  <si>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</si>
  <si>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</si>
  <si>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</si>
  <si>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</si>
  <si>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</si>
  <si>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</si>
  <si>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</si>
  <si>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</si>
  <si>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</si>
  <si>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</si>
  <si>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</si>
  <si>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</si>
  <si>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</si>
  <si>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</si>
  <si>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</si>
  <si>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</si>
  <si>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</si>
  <si>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</si>
  <si>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</si>
  <si>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</si>
  <si>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</si>
  <si>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</si>
  <si>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</si>
  <si>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</si>
  <si>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</si>
  <si>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</si>
  <si>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</si>
  <si>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</si>
  <si>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</si>
  <si>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</si>
  <si>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</si>
  <si>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</si>
  <si>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</si>
  <si>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</si>
  <si>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</si>
  <si>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</si>
  <si>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</si>
  <si>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</si>
  <si>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</si>
  <si>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</si>
  <si>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</si>
  <si>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</si>
  <si>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</si>
  <si>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</si>
  <si>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</si>
  <si>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</si>
  <si>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</si>
  <si>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</si>
  <si>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</si>
  <si>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</si>
  <si>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</si>
  <si>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</si>
  <si>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</si>
  <si>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</si>
  <si>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</si>
  <si>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</si>
  <si>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</si>
  <si>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</si>
  <si>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</si>
  <si>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</si>
  <si>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</si>
  <si>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</si>
  <si>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</si>
  <si>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</si>
  <si>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</si>
  <si>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</si>
  <si>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</si>
  <si>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</si>
  <si>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</si>
  <si>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</si>
  <si>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</si>
  <si>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</si>
  <si>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</si>
  <si>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</si>
  <si>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</si>
  <si>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</si>
  <si>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</si>
  <si>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</si>
  <si>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</si>
  <si>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</si>
  <si>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</si>
  <si>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</si>
  <si>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</si>
  <si>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</si>
  <si>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</si>
  <si>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</si>
  <si>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</si>
  <si>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</si>
  <si>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</si>
  <si>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</si>
  <si>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</si>
  <si>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</si>
  <si>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</si>
  <si>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</si>
  <si>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</si>
  <si>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</si>
  <si>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</si>
  <si>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</si>
  <si>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</si>
  <si>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</si>
  <si>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</si>
  <si>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</si>
  <si>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</si>
  <si>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</si>
  <si>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</si>
  <si>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</si>
  <si>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</si>
  <si>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</si>
  <si>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</si>
  <si>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</si>
  <si>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</si>
  <si>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</si>
  <si>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</si>
  <si>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</si>
  <si>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</si>
  <si>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</si>
  <si>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</si>
  <si>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</si>
  <si>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</si>
  <si>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</si>
  <si>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</si>
  <si>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</si>
  <si>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</si>
  <si>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</si>
  <si>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</si>
  <si>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</si>
  <si>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</si>
  <si>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</si>
  <si>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</si>
  <si>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</si>
  <si>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</si>
  <si>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</si>
  <si>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</si>
  <si>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</si>
  <si>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</si>
  <si>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</si>
  <si>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</si>
  <si>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</si>
  <si>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</si>
  <si>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</si>
  <si>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</si>
  <si>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</si>
  <si>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</si>
  <si>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</si>
  <si>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</si>
  <si>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</si>
  <si>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</si>
  <si>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</si>
  <si>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</si>
  <si>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</si>
  <si>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</si>
  <si>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</si>
  <si>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</si>
  <si>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</si>
  <si>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</si>
  <si>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</si>
  <si>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</si>
  <si>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</si>
  <si>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</si>
  <si>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</si>
  <si>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</si>
  <si>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</si>
  <si>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</si>
  <si>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</si>
  <si>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</si>
  <si>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</si>
  <si>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</si>
  <si>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</si>
  <si>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</si>
  <si>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</si>
  <si>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</si>
  <si>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</si>
  <si>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</si>
  <si>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</si>
  <si>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</si>
  <si>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</si>
  <si>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</si>
  <si>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</si>
  <si>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</si>
  <si>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</si>
  <si>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</si>
  <si>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</si>
  <si>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</si>
  <si>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</si>
  <si>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</si>
  <si>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</si>
  <si>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</si>
  <si>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</si>
  <si>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</si>
  <si>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</si>
  <si>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</si>
  <si>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</si>
  <si>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</si>
  <si>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</si>
  <si>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</si>
  <si>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</si>
  <si>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</si>
  <si>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</si>
  <si>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</si>
  <si>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</si>
  <si>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</si>
  <si>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</si>
  <si>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</si>
  <si>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</si>
  <si>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</si>
  <si>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</si>
  <si>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</si>
  <si>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</si>
  <si>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</si>
  <si>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</si>
  <si>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</si>
  <si>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</si>
  <si>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</si>
  <si>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</si>
  <si>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</si>
  <si>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</si>
  <si>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</si>
  <si>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</si>
  <si>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</si>
  <si>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</si>
  <si>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</si>
  <si>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</si>
  <si>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</si>
  <si>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</si>
  <si>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</si>
  <si>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</si>
  <si>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</si>
  <si>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</si>
  <si>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</si>
  <si>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</si>
  <si>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</si>
  <si>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</si>
  <si>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</si>
  <si>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</si>
  <si>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</si>
  <si>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</si>
  <si>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</si>
  <si>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</si>
  <si>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</si>
  <si>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</si>
  <si>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</si>
  <si>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</si>
  <si>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</si>
  <si>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</si>
  <si>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</si>
  <si>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</si>
  <si>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</si>
  <si>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</si>
  <si>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</si>
  <si>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</si>
  <si>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</si>
  <si>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</si>
  <si>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</si>
  <si>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</si>
  <si>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</si>
  <si>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</si>
  <si>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</si>
  <si>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</si>
  <si>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</si>
  <si>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</si>
  <si>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</si>
  <si>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</si>
  <si>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</si>
  <si>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</si>
  <si>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</si>
  <si>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</si>
  <si>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</si>
  <si>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</si>
  <si>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</si>
  <si>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</si>
  <si>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</si>
  <si>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</si>
  <si>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</si>
  <si>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</si>
  <si>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</si>
  <si>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</si>
  <si>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</si>
  <si>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</si>
  <si>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</si>
  <si>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</si>
  <si>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</si>
  <si>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</si>
  <si>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</si>
  <si>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</si>
  <si>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</si>
  <si>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</si>
  <si>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</si>
  <si>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</si>
  <si>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</si>
  <si>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</si>
  <si>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</si>
  <si>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</si>
  <si>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</si>
  <si>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</si>
  <si>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</si>
  <si>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</si>
  <si>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</si>
  <si>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</si>
  <si>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</si>
  <si>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</si>
  <si>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</si>
  <si>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</si>
  <si>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</si>
  <si>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</si>
  <si>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</si>
  <si>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</si>
  <si>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</si>
  <si>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</si>
  <si>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</si>
  <si>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</si>
  <si>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</si>
  <si>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</si>
  <si>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</si>
  <si>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</si>
  <si>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</si>
  <si>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</si>
  <si>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</si>
  <si>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</si>
  <si>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</si>
  <si>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</si>
  <si>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</si>
  <si>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</si>
  <si>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</si>
  <si>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</si>
  <si>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</si>
  <si>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</si>
  <si>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</si>
  <si>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</si>
  <si>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</si>
  <si>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</si>
  <si>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</si>
  <si>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</si>
  <si>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</si>
  <si>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</si>
  <si>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</si>
  <si>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</si>
  <si>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</si>
  <si>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</si>
  <si>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</si>
  <si>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</si>
  <si>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</si>
  <si>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</si>
  <si>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</si>
  <si>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</si>
  <si>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</si>
  <si>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</si>
  <si>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</si>
  <si>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</si>
  <si>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</si>
  <si>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</si>
  <si>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</si>
  <si>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</si>
  <si>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</si>
  <si>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</si>
  <si>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</si>
  <si>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</si>
  <si>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</si>
  <si>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</si>
  <si>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</si>
  <si>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</si>
  <si>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</si>
  <si>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</si>
  <si>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</si>
  <si>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</si>
  <si>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</si>
  <si>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</si>
  <si>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</si>
  <si>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</si>
  <si>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</si>
  <si>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</si>
  <si>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</si>
  <si>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</si>
  <si>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</si>
  <si>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</si>
  <si>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</si>
  <si>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</si>
  <si>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</si>
  <si>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</si>
  <si>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</si>
  <si>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</si>
  <si>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</si>
  <si>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</si>
  <si>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</si>
  <si>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</si>
  <si>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</si>
  <si>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</si>
  <si>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</si>
  <si>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</si>
  <si>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</si>
  <si>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</si>
  <si>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</si>
  <si>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</si>
  <si>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</si>
  <si>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</si>
  <si>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</si>
  <si>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</si>
  <si>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</si>
  <si>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</si>
  <si>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</si>
  <si>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</si>
  <si>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</si>
  <si>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</si>
  <si>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</si>
  <si>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</si>
  <si>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</si>
  <si>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</si>
  <si>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</si>
  <si>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</si>
  <si>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</si>
  <si>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</si>
  <si>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</si>
  <si>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</si>
  <si>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</si>
  <si>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</si>
  <si>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</si>
  <si>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</si>
  <si>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</si>
  <si>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</si>
  <si>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</si>
  <si>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</si>
  <si>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</si>
  <si>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</si>
  <si>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</si>
  <si>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</si>
  <si>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</si>
  <si>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</si>
  <si>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</si>
  <si>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</si>
  <si>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</si>
  <si>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</si>
  <si>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</si>
  <si>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</si>
  <si>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</si>
  <si>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</si>
  <si>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</si>
  <si>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</si>
  <si>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</si>
  <si>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</si>
  <si>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</si>
  <si>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</si>
  <si>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</si>
  <si>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</si>
  <si>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</si>
  <si>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</si>
  <si>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</si>
  <si>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</si>
  <si>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</si>
  <si>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</si>
  <si>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</si>
  <si>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</si>
  <si>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</si>
  <si>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</si>
  <si>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</si>
  <si>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</si>
  <si>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</si>
  <si>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</si>
  <si>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</si>
  <si>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</si>
  <si>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</si>
  <si>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</si>
  <si>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</si>
  <si>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</si>
  <si>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</si>
  <si>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</si>
  <si>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</si>
  <si>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</si>
  <si>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</si>
  <si>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</si>
  <si>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</si>
  <si>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</si>
  <si>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</si>
  <si>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</si>
  <si>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</si>
  <si>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</si>
  <si>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</si>
  <si>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</si>
  <si>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</si>
  <si>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</si>
  <si>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</si>
  <si>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</si>
  <si>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</si>
  <si>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</si>
  <si>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</si>
  <si>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</si>
  <si>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</si>
  <si>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</si>
  <si>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</si>
  <si>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</si>
  <si>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</si>
  <si>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</si>
  <si>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</si>
  <si>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</si>
  <si>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</si>
  <si>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</si>
  <si>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</si>
  <si>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</si>
  <si>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</si>
  <si>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</si>
  <si>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</si>
  <si>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</si>
  <si>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</si>
  <si>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</si>
  <si>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</si>
  <si>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</si>
  <si>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</si>
  <si>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</si>
  <si>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</si>
  <si>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</si>
  <si>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</si>
  <si>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</si>
  <si>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</si>
  <si>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</si>
  <si>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</si>
  <si>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</si>
  <si>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</si>
  <si>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</si>
  <si>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</si>
  <si>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</si>
  <si>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</si>
  <si>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</si>
  <si>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</si>
  <si>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</si>
  <si>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</si>
  <si>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</si>
  <si>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</si>
  <si>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</si>
  <si>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</si>
  <si>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</si>
  <si>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</si>
  <si>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</si>
  <si>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</si>
  <si>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</si>
  <si>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</si>
  <si>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</si>
  <si>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</si>
  <si>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</si>
  <si>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</si>
  <si>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</si>
  <si>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</si>
  <si>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</si>
  <si>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</si>
  <si>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</si>
  <si>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</si>
  <si>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</si>
  <si>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</si>
  <si>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</si>
  <si>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</si>
  <si>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</si>
  <si>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</si>
  <si>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</si>
  <si>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</si>
  <si>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</si>
  <si>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</si>
  <si>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</si>
  <si>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</si>
  <si>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</si>
  <si>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</si>
  <si>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</si>
  <si>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</si>
  <si>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</si>
  <si>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</si>
  <si>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</si>
  <si>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</si>
  <si>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</si>
  <si>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</si>
  <si>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</si>
  <si>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</si>
  <si>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</si>
  <si>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</si>
  <si>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</si>
  <si>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</si>
  <si>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</si>
  <si>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</si>
  <si>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</si>
  <si>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</si>
  <si>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</si>
  <si>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</si>
  <si>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</si>
  <si>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</si>
  <si>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</si>
  <si>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</si>
  <si>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</si>
  <si>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</si>
  <si>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</si>
  <si>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</si>
  <si>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</si>
  <si>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</si>
  <si>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</si>
  <si>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</si>
  <si>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</si>
  <si>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</si>
  <si>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</si>
  <si>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</si>
  <si>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</si>
  <si>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</si>
  <si>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</si>
  <si>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</si>
  <si>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</si>
  <si>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</si>
  <si>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</si>
  <si>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</si>
  <si>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</si>
  <si>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</si>
  <si>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</si>
  <si>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</si>
  <si>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</si>
  <si>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</si>
  <si>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</si>
  <si>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</si>
  <si>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</si>
  <si>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</si>
  <si>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</si>
  <si>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</si>
  <si>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</si>
  <si>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</si>
  <si>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</si>
  <si>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</si>
  <si>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</si>
  <si>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</si>
  <si>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</si>
  <si>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</si>
  <si>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</si>
  <si>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</si>
  <si>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</si>
  <si>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</si>
  <si>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</si>
  <si>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</si>
  <si>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</si>
  <si>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</si>
  <si>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</si>
  <si>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</si>
  <si>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</si>
  <si>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</si>
  <si>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</si>
  <si>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</si>
  <si>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</si>
  <si>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</si>
  <si>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</si>
  <si>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</si>
  <si>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</si>
  <si>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</si>
  <si>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</si>
  <si>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</si>
  <si>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</si>
  <si>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</si>
  <si>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</si>
  <si>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</si>
  <si>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</si>
  <si>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</si>
  <si>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</si>
  <si>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</si>
  <si>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</si>
  <si>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</si>
  <si>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</si>
  <si>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</si>
  <si>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</si>
  <si>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</si>
  <si>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</si>
  <si>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</si>
  <si>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</si>
  <si>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</si>
  <si>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</si>
  <si>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</si>
  <si>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</si>
  <si>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</si>
  <si>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</si>
  <si>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</si>
  <si>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</si>
  <si>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</si>
  <si>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</si>
  <si>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</si>
  <si>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</si>
  <si>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</si>
  <si>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</si>
  <si>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</si>
  <si>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</si>
  <si>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</si>
  <si>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</si>
  <si>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</si>
  <si>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</si>
  <si>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</si>
  <si>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</si>
  <si>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</si>
  <si>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</si>
  <si>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</si>
  <si>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</si>
  <si>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</si>
  <si>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</si>
  <si>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</si>
  <si>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</si>
  <si>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</si>
  <si>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</si>
  <si>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</si>
  <si>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</si>
  <si>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</si>
  <si>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</si>
  <si>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</si>
  <si>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</si>
  <si>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</si>
  <si>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</si>
  <si>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</si>
  <si>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</si>
  <si>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</si>
  <si>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</si>
  <si>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</si>
  <si>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</si>
  <si>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</si>
  <si>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</si>
  <si>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</si>
  <si>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</si>
  <si>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</si>
  <si>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</si>
  <si>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</si>
  <si>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</si>
  <si>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</si>
  <si>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</si>
  <si>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</si>
  <si>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</si>
  <si>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</si>
  <si>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</si>
  <si>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</si>
  <si>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</si>
  <si>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</si>
  <si>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</si>
  <si>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</si>
  <si>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</si>
  <si>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</si>
  <si>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</si>
  <si>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</si>
  <si>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</si>
  <si>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</si>
  <si>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</si>
  <si>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</si>
  <si>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</si>
  <si>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</si>
  <si>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</si>
  <si>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</si>
  <si>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</si>
  <si>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</si>
  <si>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</si>
  <si>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</si>
  <si>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</si>
  <si>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</si>
  <si>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</si>
  <si>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</si>
  <si>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</si>
  <si>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</si>
  <si>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</si>
  <si>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</si>
  <si>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</si>
  <si>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</si>
  <si>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</si>
  <si>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</si>
  <si>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</si>
  <si>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</si>
  <si>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</si>
  <si>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</si>
  <si>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</si>
  <si>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</si>
  <si>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</si>
  <si>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</si>
  <si>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</si>
  <si>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</si>
  <si>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</si>
  <si>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</si>
  <si>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</si>
  <si>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</si>
  <si>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</si>
  <si>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</si>
  <si>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</si>
  <si>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</si>
  <si>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</si>
  <si>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</si>
  <si>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</si>
  <si>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</si>
  <si>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</si>
  <si>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</si>
  <si>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</si>
  <si>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</si>
  <si>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</si>
  <si>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</si>
  <si>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</si>
  <si>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</si>
  <si>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</si>
  <si>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</si>
  <si>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</si>
  <si>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</si>
  <si>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</si>
  <si>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</si>
  <si>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</si>
  <si>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</si>
  <si>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</si>
  <si>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</si>
  <si>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</si>
  <si>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</si>
  <si>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</si>
  <si>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</si>
  <si>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</si>
  <si>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</si>
  <si>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</si>
  <si>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</si>
  <si>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</si>
  <si>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</si>
  <si>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</si>
  <si>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</si>
  <si>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</si>
  <si>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</si>
  <si>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</si>
  <si>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</si>
  <si>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</si>
  <si>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</si>
  <si>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</si>
  <si>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</si>
  <si>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</si>
  <si>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</si>
  <si>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</si>
  <si>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</si>
  <si>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</si>
  <si>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</si>
  <si>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</si>
  <si>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</si>
  <si>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</si>
  <si>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</si>
  <si>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</si>
  <si>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</si>
  <si>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</si>
  <si>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</si>
  <si>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</si>
  <si>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</si>
  <si>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</si>
  <si>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</si>
  <si>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</si>
  <si>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</si>
  <si>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</si>
  <si>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</si>
  <si>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</si>
  <si>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</si>
  <si>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</si>
  <si>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</si>
  <si>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</si>
  <si>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</si>
  <si>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</si>
  <si>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</si>
  <si>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</si>
  <si>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</si>
  <si>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</si>
  <si>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</si>
  <si>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</si>
  <si>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</si>
  <si>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</si>
  <si>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</si>
  <si>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</si>
  <si>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</si>
  <si>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</si>
  <si>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</si>
  <si>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</si>
  <si>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</si>
  <si>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</si>
  <si>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</si>
  <si>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</si>
  <si>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</si>
  <si>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</si>
  <si>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</si>
  <si>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</si>
  <si>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</si>
  <si>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</si>
  <si>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</si>
  <si>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</si>
  <si>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</si>
  <si>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</si>
  <si>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</si>
  <si>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</si>
  <si>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</si>
  <si>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</si>
  <si>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</si>
  <si>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</si>
  <si>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</si>
  <si>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</si>
  <si>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</si>
  <si>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</si>
  <si>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</si>
  <si>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</si>
  <si>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</si>
  <si>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</si>
  <si>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</si>
  <si>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</si>
  <si>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</si>
  <si>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</si>
  <si>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</si>
  <si>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</si>
  <si>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</si>
  <si>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</si>
  <si>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</si>
  <si>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</si>
  <si>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</si>
  <si>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</si>
  <si>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</si>
  <si>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</si>
  <si>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</si>
  <si>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</si>
  <si>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</si>
  <si>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</si>
  <si>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</si>
  <si>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</si>
  <si>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</si>
  <si>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</si>
  <si>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</si>
  <si>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</si>
  <si>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</si>
  <si>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</si>
  <si>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</si>
  <si>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</si>
  <si>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</si>
  <si>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</si>
  <si>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</si>
  <si>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</si>
  <si>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</si>
  <si>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</si>
  <si>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</si>
  <si>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</si>
  <si>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</si>
  <si>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</si>
  <si>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</si>
  <si>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</si>
  <si>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</si>
  <si>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</si>
  <si>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</si>
  <si>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</si>
  <si>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</si>
  <si>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</si>
  <si>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</si>
  <si>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</si>
  <si>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</si>
  <si>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</si>
  <si>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</si>
  <si>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</si>
  <si>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</si>
  <si>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</si>
  <si>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</si>
  <si>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</si>
  <si>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</si>
  <si>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</si>
  <si>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</si>
  <si>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</si>
  <si>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</si>
  <si>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</si>
  <si>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</si>
  <si>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</si>
  <si>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</si>
  <si>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</si>
  <si>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</si>
  <si>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</si>
  <si>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</si>
  <si>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</si>
  <si>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</si>
  <si>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</si>
  <si>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</si>
  <si>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</si>
  <si>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</si>
  <si>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</si>
  <si>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</si>
  <si>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</si>
  <si>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</si>
  <si>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</si>
  <si>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</si>
  <si>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</si>
  <si>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</si>
  <si>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</si>
  <si>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</si>
  <si>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</si>
  <si>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</si>
  <si>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</si>
  <si>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</si>
  <si>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</si>
  <si>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</si>
  <si>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</si>
  <si>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</si>
  <si>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</si>
  <si>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</si>
  <si>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</si>
  <si>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</si>
  <si>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</si>
  <si>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</si>
  <si>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</si>
  <si>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</si>
  <si>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</si>
  <si>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</si>
  <si>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</si>
  <si>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</si>
  <si>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</si>
  <si>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</si>
  <si>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</si>
  <si>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</si>
  <si>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</si>
  <si>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</si>
  <si>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</si>
  <si>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</si>
  <si>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</si>
  <si>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</si>
  <si>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</si>
  <si>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</si>
  <si>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</si>
  <si>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</si>
  <si>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</si>
  <si>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</si>
  <si>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</si>
  <si>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</si>
  <si>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</si>
  <si>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</si>
  <si>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</si>
  <si>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</si>
  <si>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</si>
  <si>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</si>
  <si>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</si>
  <si>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</si>
  <si>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</si>
  <si>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</si>
  <si>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</si>
  <si>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</si>
  <si>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</si>
  <si>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</si>
  <si>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</si>
  <si>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</si>
  <si>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</si>
  <si>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</si>
  <si>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</si>
  <si>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</si>
  <si>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</si>
  <si>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</si>
  <si>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</si>
  <si>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</si>
  <si>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</si>
  <si>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</si>
  <si>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</si>
  <si>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</si>
  <si>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</si>
  <si>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</si>
  <si>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</si>
  <si>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</si>
  <si>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</si>
  <si>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</si>
  <si>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</si>
  <si>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</si>
  <si>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</si>
  <si>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</si>
  <si>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</si>
  <si>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</si>
  <si>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</si>
  <si>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</si>
  <si>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</si>
  <si>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</si>
  <si>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</si>
  <si>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</si>
  <si>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</si>
  <si>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</si>
  <si>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</si>
  <si>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</si>
  <si>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</si>
  <si>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</si>
  <si>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</si>
  <si>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</si>
  <si>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</si>
  <si>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</si>
  <si>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</si>
  <si>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</si>
  <si>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</si>
  <si>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</si>
  <si>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</si>
  <si>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</si>
  <si>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</si>
  <si>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</si>
  <si>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</si>
  <si>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</si>
  <si>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</si>
  <si>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</si>
  <si>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</si>
  <si>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</si>
  <si>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</si>
  <si>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</si>
  <si>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</si>
  <si>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</si>
  <si>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</si>
  <si>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</si>
  <si>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</si>
  <si>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</si>
  <si>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</si>
  <si>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</si>
  <si>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</si>
  <si>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</si>
  <si>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</si>
  <si>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</si>
  <si>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</si>
  <si>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</si>
  <si>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</si>
  <si>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</si>
  <si>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</si>
  <si>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</si>
  <si>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</si>
  <si>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</si>
  <si>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</si>
  <si>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</si>
  <si>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</si>
  <si>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</si>
  <si>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</si>
  <si>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</si>
  <si>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</si>
  <si>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</si>
  <si>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</si>
  <si>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</si>
  <si>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</si>
  <si>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</si>
  <si>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</si>
  <si>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</si>
  <si>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</si>
  <si>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</si>
  <si>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</si>
  <si>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</si>
  <si>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</si>
  <si>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</si>
  <si>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</si>
  <si>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</si>
  <si>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</si>
  <si>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</si>
  <si>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</si>
  <si>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</si>
  <si>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</si>
  <si>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</si>
  <si>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</si>
  <si>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</si>
  <si>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</si>
  <si>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</si>
  <si>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</si>
  <si>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</si>
  <si>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</si>
  <si>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</si>
  <si>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</si>
  <si>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</si>
  <si>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</si>
  <si>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</si>
  <si>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</si>
  <si>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</si>
  <si>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</si>
  <si>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</si>
  <si>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</si>
  <si>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</si>
  <si>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</si>
  <si>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</si>
  <si>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</si>
  <si>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</si>
  <si>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</si>
  <si>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</si>
  <si>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</si>
  <si>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</si>
  <si>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</si>
  <si>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</si>
  <si>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</si>
  <si>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</si>
  <si>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</si>
  <si>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</si>
  <si>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</si>
  <si>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</si>
  <si>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</si>
  <si>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</si>
  <si>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</si>
  <si>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</si>
  <si>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</si>
  <si>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</si>
  <si>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</si>
  <si>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</si>
  <si>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</si>
  <si>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</si>
  <si>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</si>
  <si>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</si>
  <si>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</si>
  <si>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</si>
  <si>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</si>
  <si>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</si>
  <si>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</si>
  <si>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</si>
  <si>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</si>
  <si>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</si>
  <si>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</si>
  <si>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</si>
  <si>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</si>
  <si>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</si>
  <si>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</si>
  <si>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</si>
  <si>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</si>
  <si>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</si>
  <si>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</si>
  <si>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</si>
  <si>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</si>
  <si>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</si>
  <si>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</si>
  <si>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</si>
  <si>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</si>
  <si>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</si>
  <si>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</si>
  <si>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</si>
  <si>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</si>
  <si>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</si>
  <si>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</si>
  <si>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</si>
  <si>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</si>
  <si>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</si>
  <si>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</si>
  <si>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</si>
  <si>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</si>
  <si>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</si>
  <si>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</si>
  <si>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</si>
  <si>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</si>
  <si>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</si>
  <si>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</si>
  <si>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</si>
  <si>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</si>
  <si>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</si>
  <si>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</si>
  <si>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</si>
  <si>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</si>
  <si>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</si>
  <si>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</si>
  <si>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</si>
  <si>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</si>
  <si>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</si>
  <si>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</si>
  <si>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</si>
  <si>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</si>
  <si>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</si>
  <si>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</si>
  <si>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</si>
  <si>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</si>
  <si>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</si>
  <si>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</si>
  <si>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</si>
  <si>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</si>
  <si>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</si>
  <si>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</si>
  <si>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</si>
  <si>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</si>
  <si>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</si>
  <si>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</si>
  <si>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</si>
  <si>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</si>
  <si>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</si>
  <si>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</si>
  <si>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</si>
  <si>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</si>
  <si>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</si>
  <si>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</si>
  <si>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</si>
  <si>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</si>
  <si>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PCM-20251003-00001693</t>
  </si>
  <si>
    <t>EM team need 50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</si>
  <si>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</si>
  <si>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</si>
  <si>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</si>
  <si>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</si>
  <si>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</si>
  <si>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</si>
  <si>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</si>
  <si>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site has Night access issue site on deep valleys or high mountains and team will check morning</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</si>
  <si>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</si>
  <si>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</si>
  <si>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</si>
  <si>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</si>
  <si>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</si>
  <si>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</si>
  <si>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</si>
  <si>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</si>
  <si>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PCM-20251003-00001663</t>
  </si>
  <si>
    <t>EM team moved need 30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</si>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</sst>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270.99956377314811</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45933.947989699074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45933.947989699074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45933.947989699074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45933.947989699074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45933.947989699074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45933.947989699074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45933.947989699074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45933.947989699074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45933.947989699074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45933.947989699074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45933.947989699074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45933.947989699074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45933.947989699074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45933.947989699074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45933.947989699074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45933.947989699074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45933.947989699074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45933.947989699074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45933.947989699074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45933.947989699074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45933.947989699074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45933.947989699074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45933.947989699074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45933.947989699074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45933.947989699074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45933.947989699074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45933.947989699074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45933.947989699074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45933.947989699074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45933.947989699074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45933.947989699074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45933.947989699074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45933.947989699074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45933.947989699074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45933.947989699074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45933.947989699074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45933.947989699074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45933.947989699074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45933.947989699074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45933.947989699074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45933.947989699074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45933.947989699074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45933.947989699074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45933.947989699074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45933.947989699074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45933.947989699074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45933.947989699074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45933.947989699074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45933.947989699074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45933.947989699074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29D4E0FA-0D47-45CC-8C55-C71F3AEC11D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tabSelected="1"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242.29620729166345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127.22090636574285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108.94815173611278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0.11030451388796791</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45933.947989699074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45933.947989699074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45933.947989699074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45933.947989699074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45933.947989699074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45933.947989699074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45933.947989699074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45933.947989699074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45933.947989699074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45933.947989699074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45933.947989699074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45933.947989699074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45933.947989699074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45933.947989699074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45933.947989699074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45933.947989699074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45933.947989699074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45933.947989699074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45933.947989699074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45933.947989699074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45933.947989699074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45933.947989699074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45933.947989699074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45933.947989699074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45933.947989699074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45933.947989699074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45933.947989699074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45933.947989699074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45933.947989699074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45933.947989699074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45933.947989699074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45933.947989699074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45933.947989699074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45933.947989699074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45933.947989699074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45933.947989699074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45933.947989699074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45933.947989699074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45933.947989699074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45933.947989699074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45933.947989699074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45933.947989699074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45933.947989699074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45933.947989699074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45933.947989699074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45933.947989699074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45933.947989699074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45933.947989699074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45933.947989699074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45933.947989699074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45933.947989699074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45933.947989699074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45933.947989699074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45933.947989699074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45933.947989699074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45933.947989699074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45933.947989699074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45933.947989699074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45933.947989699074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45933.947989699074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45933.947989699074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45933.947989699074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45933.947989699074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45933.947989699074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45933.947989699074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45933.947989699074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45933.947989699074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45933.947989699074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45933.947989699074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45933.947989699074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45933.947989699074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45933.947989699074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45933.947989699074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45933.947989699074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45933.947989699074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45933.947989699074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45933.947989699074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45933.947989699074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45933.947989699074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45933.947989699074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45933.947989699074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45933.947989699074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45933.947989699074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45933.947989699074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45933.947989699074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45933.947989699074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45933.947989699074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45933.947989699074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45933.947989699074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45933.947989699074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45933.947989699074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45933.947989699074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45933.947989699074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45933.947989699074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45933.947989699074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45933.947989699074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45933.947989699074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45933.947989699074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45933.947989699074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45933.947989699074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45933.947989699074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45933.947989699074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45933.947989699074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45933.947989699074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45933.947989699074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45933.947989699074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45933.947989699074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45933.947989699074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45933.947989699074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45933.947989699074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45933.947989699074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45933.947989699074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45933.947989699074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45933.947989699074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45933.947989699074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45933.947989699074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45933.947989699074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45933.947989699074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45933.947989699074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45933.947989699074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45933.947989699074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45933.947989699074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45933.947989699074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45933.947989699074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45933.947989699074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45933.947989699074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45933.947989699074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45933.947989699074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45933.947989699074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45933.947989699074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45933.947989699074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45933.947989699074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45933.947989699074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45933.947989699074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45933.947989699074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45933.947989699074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45933.947989699074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45933.947989699074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45933.947989699074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45933.947989699074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45933.947989699074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45933.947989699074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45933.947989699074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45933.947989699074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45933.947989699074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45933.947989699074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45933.947989699074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45933.947989699074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45933.947989699074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45933.947989699074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45933.947989699074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45933.947989699074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45933.947989699074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45933.947989699074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45933.947989699074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45933.947989699074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45933.947989699074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45933.947989699074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45933.947989699074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45933.947989699074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45933.947989699074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45933.947989699074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45933.947989699074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45933.947989699074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45933.947989699074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45933.947989699074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45933.947989699074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45933.947989699074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45933.947989699074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45933.947989699074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45933.947989699074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45933.947989699074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45933.947989699074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45933.947989699074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45933.947989699074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45933.947989699074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45933.947989699074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45933.947989699074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45933.947989699074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45933.947989699074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45933.947989699074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45933.947989699074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45933.947989699074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45933.947989699074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45933.947989699074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45933.947989699074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45933.947989699074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45933.947989699074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45933.947989699074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45933.947989699074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45933.947989699074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45933.947989699074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45933.947989699074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45933.947989699074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45933.947989699074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45933.947989699074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45933.947989699074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45933.947989699074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45933.947989699074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45933.947989699074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45933.947989699074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45933.947989699074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45933.947989699074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45933.947989699074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45933.947989699074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45933.947989699074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45933.947989699074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45933.947989699074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45933.947989699074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45933.947989699074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45933.947989699074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45933.947989699074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45933.947989699074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45933.947989699074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45933.947989699074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45933.947989699074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45933.947989699074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45933.947989699074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45933.947989699074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45933.947989699074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45933.947989699074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45933.947989699074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45933.947989699074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45933.947989699074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45933.947989699074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45933.947989699074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45933.947989699074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45933.947989699074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45933.947989699074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45933.947989699074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45933.947989699074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45933.947989699074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45933.947989699074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45933.947989699074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45933.947989699074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45933.947989699074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45933.947989699074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45933.947989699074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45933.947989699074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45933.947989699074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45933.947989699074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45933.947989699074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45933.947989699074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45933.947989699074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45933.947989699074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45933.947989699074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45933.947989699074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45933.947989699074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45933.947989699074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45933.947989699074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45933.947989699074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45933.947989699074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45933.947989699074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45933.947989699074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45933.947989699074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45933.947989699074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45933.947989699074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45933.947989699074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45933.947989699074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45933.947989699074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45933.947989699074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45933.947989699074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45933.947989699074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45933.947989699074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45933.947989699074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45933.947989699074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45933.947989699074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45933.947989699074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45933.947989699074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45933.947989699074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45933.947989699074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45933.947989699074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45933.947989699074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45933.947989699074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45933.947989699074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45933.947989699074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45933.947989699074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45933.947989699074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45933.947989699074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45933.947989699074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45933.947989699074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45933.947989699074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45933.947989699074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45933.947989699074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45933.947989699074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45933.947989699074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45933.947989699074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45933.947989699074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45933.947989699074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45933.947989699074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45933.947989699074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45933.947989699074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45933.947989699074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45933.947989699074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45933.947989699074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45933.947989699074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45933.947989699074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45933.947989699074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45933.947989699074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45933.947989699074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45933.947989699074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45933.947989699074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45933.947989699074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45933.947989699074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45933.947989699074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45933.947989699074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45933.947989699074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45933.947989699074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45933.947989699074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45933.947989699074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45933.947989699074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45933.947989699074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45933.947989699074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45933.947989699074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45933.947989699074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45933.947989699074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45933.947989699074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45933.947989699074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45933.947989699074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45933.947989699074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45933.947989699074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45933.947989699074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45933.947989699074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45933.947989699074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18" t="s">
        <v>18697</v>
      </c>
      <c r="E2" s="18" t="s">
        <v>38964</v>
      </c>
      <c r="F2" s="20">
        <v>45933.938067129631</v>
      </c>
      <c r="G2" s="21">
        <f t="shared" ref="G2:G61" ca="1" si="0">IFERROR(NOW()-F2,"-")</f>
        <v>9.9225694430060685E-3</v>
      </c>
      <c r="H2" s="22">
        <v>45933.933020833334</v>
      </c>
      <c r="I2" s="19" t="str">
        <f>IFERROR(VLOOKUP(D2,DB!A:F,6,0),"")</f>
        <v>SCECO</v>
      </c>
      <c r="J2" s="18" t="str">
        <f>IFERROR(VLOOKUP(D2,DB!A:G,7,0),"")</f>
        <v>Dead+Dead</v>
      </c>
      <c r="K2" s="50" t="s">
        <v>39055</v>
      </c>
      <c r="L2" s="23" t="str">
        <f>IFERROR(VLOOKUP(D2,DB!A:I,9,0),"")</f>
        <v>Latis</v>
      </c>
    </row>
    <row r="3" spans="1:13" ht="15" customHeight="1">
      <c r="A3" s="19"/>
      <c r="B3" s="75" t="str">
        <f>IFERROR(VLOOKUP(D3,DB!A:K,11,0),"")</f>
        <v/>
      </c>
      <c r="C3" s="18"/>
      <c r="D3" s="75"/>
      <c r="E3" s="18"/>
      <c r="F3" s="20"/>
      <c r="G3" s="21">
        <f t="shared" ca="1" si="0"/>
        <v>45933.947989699074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45933.947989699074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45933.947989699074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45933.947989699074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45933.947989699074</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45933.947989699074</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45933.947989699074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45933.947989699074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45933.947989699074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45933.947989699074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45933.947989699074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45933.947989699074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45933.947989699074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45933.947989699074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45933.947989699074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45933.947989699074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45933.947989699074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45933.947989699074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45933.947989699074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45933.947989699074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45933.947989699074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45933.947989699074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45933.947989699074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45933.947989699074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45933.947989699074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45933.947989699074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45933.947989699074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45933.947989699074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45933.947989699074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45933.947989699074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45933.947989699074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45933.947989699074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45933.947989699074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45933.947989699074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45933.947989699074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45933.947989699074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45933.947989699074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45933.947989699074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45933.947989699074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45933.947989699074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45933.947989699074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45933.947989699074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45933.947989699074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45933.947989699074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45933.947989699074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45933.947989699074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45933.947989699074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45933.947989699074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45933.947989699074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45933.947989699074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45933.947989699074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45933.947989699074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45933.947989699074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45933.947989699074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45933.947989699074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45933.947989699074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45933.947989699074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45933.947989699074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45933.947989699074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45933.947989699074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45933.947989699074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45933.947989699074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45933.947989699074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45933.947989699074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45933.947989699074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45933.947989699074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45933.947989699074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45933.947989699074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45933.947989699074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45933.947989699074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45933.947989699074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45933.947989699074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45933.947989699074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45933.947989699074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45933.947989699074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45933.947989699074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45933.947989699074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45933.947989699074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45933.947989699074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45933.947989699074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45933.947989699074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45933.947989699074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45933.947989699074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45933.947989699074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45933.947989699074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45933.947989699074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45933.947989699074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45933.947989699074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45933.947989699074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45933.947989699074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45933.947989699074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45933.947989699074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45933.947989699074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45933.947989699074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45933.947989699074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45933.947989699074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45933.947989699074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45933.947989699074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45933.947989699074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45933.947989699074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45933.947989699074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45933.947989699074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45933.947989699074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45933.947989699074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45933.947989699074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45933.947989699074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45933.947989699074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45933.947989699074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45933.947989699074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45933.947989699074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45933.947989699074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45933.947989699074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45933.947989699074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45933.947989699074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45933.947989699074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45933.947989699074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45933.947989699074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45933.947989699074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45933.947989699074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45933.947989699074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45933.947989699074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45933.947989699074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45933.947989699074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45933.947989699074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45933.947989699074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45933.947989699074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45933.947989699074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45933.947989699074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45933.947989699074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45933.947989699074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45933.947989699074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45933.947989699074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45933.947989699074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45933.947989699074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45933.947989699074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45933.947989699074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45933.947989699074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45933.947989699074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45933.947989699074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45933.947989699074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45933.947989699074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45933.947989699074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45933.947989699074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45933.947989699074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45933.947989699074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45933.947989699074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45933.947989699074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45933.947989699074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45933.947989699074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45933.947989699074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45933.947989699074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45933.947989699074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45933.947989699074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45933.947989699074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45933.947989699074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45933.947989699074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45933.947989699074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45933.947989699074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45933.947989699074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45933.947989699074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45933.947989699074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45933.947989699074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45933.947989699074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45933.947989699074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45933.947989699074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45933.947989699074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45933.947989699074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45933.947989699074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45933.947989699074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45933.947989699074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45933.947989699074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45933.947989699074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45933.947989699074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45933.947989699074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45933.947989699074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45933.947989699074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45933.947989699074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45933.947989699074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45933.947989699074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45933.947989699074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45933.947989699074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45933.947989699074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45933.947989699074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45933.947989699074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45933.947989699074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45933.947989699074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45933.947989699074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45933.947989699074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45933.947989699074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45933.947989699074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45933.947989699074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45933.947989699074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45933.947989699074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45933.947989699074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45933.947989699074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45933.947989699074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45933.947989699074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45933.947989699074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45933.947989699074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45933.947989699074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45933.947989699074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45933.947989699074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45933.947989699074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45933.947989699074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45933.947989699074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45933.947989699074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45933.947989699074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45933.947989699074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45933.947989699074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45933.947989699074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45933.947989699074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45933.947989699074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45933.947989699074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45933.947989699074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45933.947989699074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45933.947989699074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45933.947989699074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45933.947989699074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45933.947989699074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45933.947989699074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45933.947989699074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45933.947989699074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45933.947989699074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45933.947989699074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45933.947989699074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45933.947989699074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45933.947989699074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45933.947989699074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45933.947989699074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45933.947989699074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45933.947989699074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45933.947989699074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45933.947989699074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45933.947989699074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45933.947989699074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45933.947989699074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45933.947989699074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45933.947989699074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45933.947989699074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45933.947989699074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45933.947989699074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45933.947989699074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45933.947989699074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45933.947989699074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45933.947989699074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45933.947989699074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45933.947989699074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45933.947989699074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45933.947989699074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45933.947989699074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45933.947989699074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45933.947989699074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45933.947989699074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45933.947989699074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45933.947989699074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45933.947989699074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45933.947989699074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45933.947989699074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45933.947989699074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45933.947989699074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45933.947989699074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45933.947989699074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45933.947989699074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45933.947989699074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45933.947989699074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45933.947989699074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45933.947989699074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45933.947989699074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45933.947989699074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45933.947989699074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45933.947989699074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45933.947989699074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45933.947989699074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45933.947989699074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45933.947989699074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45933.947989699074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45933.947989699074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45933.947989699074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45933.947989699074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45933.947989699074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45933.947989699074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45933.947989699074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45933.947989699074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45933.947989699074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45933.947989699074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45933.947989699074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45933.947989699074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45933.947989699074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45933.947989699074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45933.947989699074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45933.947989699074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45933.947989699074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45933.947989699074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45933.947989699074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45933.947989699074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45933.947989699074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45933.947989699074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45933.947989699074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45933.947989699074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45933.947989699074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45933.947989699074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45933.947989699074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45933.947989699074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45933.947989699074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45933.947989699074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45933.947989699074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45933.947989699074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45933.947989699074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45933.947989699074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45933.947989699074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45933.947989699074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45933.947989699074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45933.947989699074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45933.947989699074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45933.947989699074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45933.947989699074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45933.947989699074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45933.947989699074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45933.947989699074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45933.947989699074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45933.947989699074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45933.947989699074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45933.947989699074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45933.947989699074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45933.947989699074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45933.947989699074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45933.947989699074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45933.947989699074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45933.947989699074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45933.947989699074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45933.947989699074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45933.947989699074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45933.947989699074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45933.947989699074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45933.947989699074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45933.947989699074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45933.947989699074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45933.947989699074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45933.947989699074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45933.947989699074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45933.947989699074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45933.947989699074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45933.947989699074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45933.947989699074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45933.947989699074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45933.947989699074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45933.947989699074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45933.947989699074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45933.947989699074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45933.947989699074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45933.947989699074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45933.947989699074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45933.947989699074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45933.947989699074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45933.947989699074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45933.947989699074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45933.947989699074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45933.947989699074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45933.947989699074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45933.947989699074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45933.947989699074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45933.947989699074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45933.947989699074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45933.947989699074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45933.947989699074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45933.947989699074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45933.947989699074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45933.947989699074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45933.947989699074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45933.947989699074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45933.947989699074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45933.947989699074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45933.947989699074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45933.947989699074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45933.947989699074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45933.947989699074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45933.947989699074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45933.947989699074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45933.947989699074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45933.947989699074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45933.947989699074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45933.947989699074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45933.947989699074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45933.947989699074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45933.947989699074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45933.947989699074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45933.947989699074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45933.947989699074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45933.947989699074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45933.947989699074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45933.947989699074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45933.947989699074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45933.947989699074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45933.947989699074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45933.947989699074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45933.947989699074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45933.947989699074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45933.947989699074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45933.947989699074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45933.947989699074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45933.947989699074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45933.947989699074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45933.947989699074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45933.947989699074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45933.947989699074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45933.947989699074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45933.947989699074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45933.947989699074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45933.947989699074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45933.947989699074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45933.947989699074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45933.947989699074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45933.947989699074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45933.947989699074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45933.947989699074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45933.947989699074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45933.947989699074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45933.947989699074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45933.947989699074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45933.947989699074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45933.947989699074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45933.947989699074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45933.947989699074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45933.947989699074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45933.947989699074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45933.947989699074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45933.947989699074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45933.947989699074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45933.947989699074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45933.947989699074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45933.947989699074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45933.947989699074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45933.947989699074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45933.947989699074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45933.947989699074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45933.947989699074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45933.947989699074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45933.947989699074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45933.947989699074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45933.947989699074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45933.947989699074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45933.947989699074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45933.947989699074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45933.947989699074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45933.947989699074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45933.947989699074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45933.947989699074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45933.947989699074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45933.947989699074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45933.947989699074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45933.947989699074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45933.947989699074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45933.947989699074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45933.947989699074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45933.947989699074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45933.947989699074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45933.947989699074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45933.947989699074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45933.947989699074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45933.947989699074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45933.947989699074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45933.947989699074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45933.947989699074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45933.947989699074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45933.947989699074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45933.947989699074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45933.947989699074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45933.947989699074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45933.947989699074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45933.947989699074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45933.947989699074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45933.947989699074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45933.947989699074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45933.947989699074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45933.947989699074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45933.947989699074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45933.947989699074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45933.947989699074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45933.947989699074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45933.947989699074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45933.947989699074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45933.947989699074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45933.947989699074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45933.947989699074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45933.947989699074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45933.947989699074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45933.947989699074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45933.947989699074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45933.947989699074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45933.947989699074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45933.947989699074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45933.947989699074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45933.947989699074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45933.947989699074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45933.947989699074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45933.947989699074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45933.947989699074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45933.947989699074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45933.947989699074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45933.947989699074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45933.947989699074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45933.947989699074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45933.947989699074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45933.947989699074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45933.947989699074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45933.947989699074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45933.947989699074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45933.947989699074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45933.947989699074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45933.947989699074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45933.947989699074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45933.947989699074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45933.947989699074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45933.947989699074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45933.947989699074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45933.947989699074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45933.947989699074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45933.947989699074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45933.947989699074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45933.947989699074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45933.947989699074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45933.947989699074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45933.947989699074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45933.947989699074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45933.947989699074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45933.947989699074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45933.947989699074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45933.947989699074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45933.947989699074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45933.947989699074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45933.947989699074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45933.947989699074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45933.947989699074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45933.947989699074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45933.947989699074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45933.947989699074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45933.947989699074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45933.947989699074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45933.947989699074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45933.947989699074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45933.947989699074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45933.947989699074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45933.947989699074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45933.947989699074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45933.947989699074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45933.947989699074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45933.947989699074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45933.947989699074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45933.947989699074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45933.947989699074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45933.947989699074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45933.947989699074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45933.947989699074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45933.947989699074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45933.947989699074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45933.947989699074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45933.947989699074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45933.947989699074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45933.947989699074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45933.947989699074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45933.947989699074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45933.947989699074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45933.947989699074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45933.947989699074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45933.947989699074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45933.947989699074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45933.947989699074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45933.947989699074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45933.947989699074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45933.947989699074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45933.947989699074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45933.947989699074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45933.947989699074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45933.947989699074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45933.947989699074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45933.947989699074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45933.947989699074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45933.947989699074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45933.947989699074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45933.947989699074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45933.947989699074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45933.947989699074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45933.947989699074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45933.947989699074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45933.947989699074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45933.947989699074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45933.947989699074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45933.947989699074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45933.947989699074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45933.947989699074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45933.947989699074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45933.947989699074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45933.947989699074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45933.947989699074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45933.947989699074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45933.947989699074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45933.947989699074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45933.947989699074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45933.947989699074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45933.947989699074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45933.947989699074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45933.947989699074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45933.947989699074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45933.947989699074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45933.947989699074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45933.947989699074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45933.947989699074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45933.947989699074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45933.947989699074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45933.947989699074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45933.947989699074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45933.947989699074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45933.947989699074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45933.947989699074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45933.947989699074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45933.947989699074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45933.947989699074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45933.947989699074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45933.947989699074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45933.947989699074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45933.947989699074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45933.947989699074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45933.947989699074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45933.947989699074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45933.947989699074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45933.947989699074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45933.947989699074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45933.947989699074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45933.947989699074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45933.947989699074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45933.947989699074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45933.947989699074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45933.947989699074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45933.947989699074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45933.947989699074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45933.947989699074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45933.947989699074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45933.947989699074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45933.947989699074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45933.947989699074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45933.947989699074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45933.947989699074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45933.947989699074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45933.947989699074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45933.947989699074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45933.947989699074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45933.947989699074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45933.947989699074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45933.947989699074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45933.947989699074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45933.947989699074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45933.947989699074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45933.947989699074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45933.947989699074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45933.947989699074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45933.947989699074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45933.947989699074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45933.947989699074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45933.947989699074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45933.947989699074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45933.947989699074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45933.947989699074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45933.947989699074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45933.947989699074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45933.947989699074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45933.947989699074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45933.947989699074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45933.947989699074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45933.947989699074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45933.947989699074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45933.947989699074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45933.947989699074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45933.947989699074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45933.947989699074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45933.947989699074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45933.947989699074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45933.947989699074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45933.947989699074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45933.947989699074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45933.947989699074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45933.947989699074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45933.947989699074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45933.947989699074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45933.947989699074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45933.947989699074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45933.947989699074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45933.947989699074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45933.947989699074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45933.947989699074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45933.947989699074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45933.947989699074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45933.947989699074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45933.947989699074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45933.947989699074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45933.947989699074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45933.947989699074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45933.947989699074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45933.947989699074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45933.947989699074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45933.947989699074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45933.947989699074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45933.947989699074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45933.947989699074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45933.947989699074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45933.947989699074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45933.947989699074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45933.947989699074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45933.947989699074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45933.947989699074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45933.947989699074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45933.947989699074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45933.947989699074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45933.947989699074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45933.947989699074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45933.947989699074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45933.947989699074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45933.947989699074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45933.947989699074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45933.947989699074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45933.947989699074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45933.947989699074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45933.947989699074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45933.947989699074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45933.947989699074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45933.947989699074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45933.947989699074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45933.947989699074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45933.947989699074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45933.947989699074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45933.947989699074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45933.947989699074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45933.947989699074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45933.947989699074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45933.947989699074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45933.947989699074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45933.947989699074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45933.947989699074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45933.947989699074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45933.947989699074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45933.947989699074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45933.947989699074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45933.947989699074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45933.947989699074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45933.947989699074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45933.947989699074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45933.947989699074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45933.947989699074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45933.947989699074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45933.947989699074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45933.947989699074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45933.947989699074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45933.947989699074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45933.947989699074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45933.947989699074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45933.947989699074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45933.947989699074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45933.947989699074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45933.947989699074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45933.947989699074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45933.947989699074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45933.947989699074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45933.947989699074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45933.947989699074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45933.947989699074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45933.947989699074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45933.947989699074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45933.947989699074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45933.947989699074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45933.947989699074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45933.947989699074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45933.947989699074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45933.947989699074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45933.947989699074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45933.947989699074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45933.947989699074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45933.947989699074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45933.947989699074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45933.947989699074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45933.947989699074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45933.947989699074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45933.947989699074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45933.947989699074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45933.947989699074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45933.947989699074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45933.947989699074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45933.947989699074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45933.947989699074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45933.947989699074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45933.947989699074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45933.947989699074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45933.947989699074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45933.947989699074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45933.947989699074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45933.947989699074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45933.947989699074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45933.947989699074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45933.947989699074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45933.947989699074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45933.947989699074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45933.947989699074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45933.947989699074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45933.947989699074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45933.947989699074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45933.947989699074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45933.947989699074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45933.947989699074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45933.947989699074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45933.947989699074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45933.947989699074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45933.947989699074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45933.947989699074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45933.947989699074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45933.947989699074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45933.947989699074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45933.947989699074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45933.947989699074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45933.947989699074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45933.947989699074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45933.947989699074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45933.947989699074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45933.947989699074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45933.947989699074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45933.947989699074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45933.947989699074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45933.947989699074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45933.947989699074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45933.947989699074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45933.947989699074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45933.947989699074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45933.947989699074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45933.947989699074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45933.947989699074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45933.947989699074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45933.947989699074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45933.947989699074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45933.947989699074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45933.947989699074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45933.947989699074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45933.947989699074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45933.947989699074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45933.947989699074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45933.947989699074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45933.947989699074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45933.947989699074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45933.947989699074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45933.947989699074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45933.947989699074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45933.947989699074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45933.947989699074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45933.947989699074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45933.947989699074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45933.947989699074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45933.947989699074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45933.947989699074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45933.947989699074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45933.947989699074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45933.947989699074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45933.947989699074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45933.947989699074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45933.947989699074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45933.947989699074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45933.947989699074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45933.947989699074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45933.947989699074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45933.947989699074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45933.947989699074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45933.947989699074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45933.947989699074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45933.947989699074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45933.947989699074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45933.947989699074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45933.947989699074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45933.947989699074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45933.947989699074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45933.947989699074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45933.947989699074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45933.947989699074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45933.947989699074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45933.947989699074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45933.947989699074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45933.947989699074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45933.947989699074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45933.947989699074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45933.947989699074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45933.947989699074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45933.947989699074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45933.947989699074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45933.947989699074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45933.947989699074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45933.947989699074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45933.947989699074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45933.947989699074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45933.947989699074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45933.947989699074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45933.947989699074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45933.947989699074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45933.947989699074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45933.947989699074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45933.947989699074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45933.947989699074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45933.947989699074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45933.947989699074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45933.947989699074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45933.947989699074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45933.947989699074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45933.947989699074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45933.947989699074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45933.947989699074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45933.947989699074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45933.947989699074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45933.947989699074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45933.947989699074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45933.947989699074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45933.947989699074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45933.947989699074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45933.947989699074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45933.947989699074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45933.947989699074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45933.947989699074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45933.947989699074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45933.947989699074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45933.947989699074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45933.947989699074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45933.947989699074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45933.947989699074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45933.947989699074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45933.947989699074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45933.947989699074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45933.947989699074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45933.947989699074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45933.947989699074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45933.947989699074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45933.947989699074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45933.947989699074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45933.947989699074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45933.947989699074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45933.947989699074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45933.947989699074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45933.947989699074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45933.947989699074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45933.947989699074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45933.947989699074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45933.947989699074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45933.947989699074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45933.947989699074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45933.947989699074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45933.947989699074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45933.947989699074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45933.947989699074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45933.947989699074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45933.947989699074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45933.947989699074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45933.947989699074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45933.947989699074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45933.947989699074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45933.947989699074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45933.947989699074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45933.947989699074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45933.947989699074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45933.947989699074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45933.947989699074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45933.947989699074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45933.947989699074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45933.947989699074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45933.947989699074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45933.947989699074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45933.947989699074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45933.947989699074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45933.947989699074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45933.947989699074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45933.947989699074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45933.947989699074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45933.947989699074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45933.947989699074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45933.947989699074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45933.947989699074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45933.947989699074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45933.947989699074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45933.947989699074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45933.947989699074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45933.947989699074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45933.947989699074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45933.947989699074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45933.947989699074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45933.947989699074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45933.947989699074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45933.947989699074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45933.947989699074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45933.947989699074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45933.947989699074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45933.947989699074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45933.947989699074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45933.947989699074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45933.947989699074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45933.947989699074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45933.947989699074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45933.947989699074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45933.947989699074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45933.947989699074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45933.947989699074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45933.947989699074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45933.947989699074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45933.947989699074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45933.947989699074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45933.947989699074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45933.947989699074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45933.947989699074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45933.947989699074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45933.947989699074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45933.947989699074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45933.947989699074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45933.947989699074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45933.947989699074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45933.947989699074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45933.947989699074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45933.947989699074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45933.947989699074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45933.947989699074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45933.947989699074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45933.947989699074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45933.947989699074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45933.947989699074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45933.947989699074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45933.947989699074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45933.947989699074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45933.947989699074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45933.947989699074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45933.947989699074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45933.947989699074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45933.947989699074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45933.947989699074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45933.947989699074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45933.947989699074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45933.947989699074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45933.947989699074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45933.947989699074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45933.947989699074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45933.947989699074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45933.947989699074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45933.947989699074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45933.947989699074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45933.947989699074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45933.947989699074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45933.947989699074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45933.947989699074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45933.947989699074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45933.947989699074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45933.947989699074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45933.947989699074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45933.947989699074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45933.947989699074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45933.947989699074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45933.947989699074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45933.947989699074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45933.947989699074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45933.947989699074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45933.947989699074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45933.947989699074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45933.947989699074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45933.947989699074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45933.947989699074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45933.947989699074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45933.947989699074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45933.947989699074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45933.947989699074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45933.947989699074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45933.947989699074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45933.947989699074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45933.947989699074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45933.947989699074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45933.947989699074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45933.947989699074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45933.947989699074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45933.947989699074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45933.947989699074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45933.947989699074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45933.947989699074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45933.947989699074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45933.947989699074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45933.947989699074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45933.947989699074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45933.947989699074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45933.947989699074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45933.947989699074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45933.947989699074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45933.947989699074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45933.947989699074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45933.947989699074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45933.947989699074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45933.947989699074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45933.947989699074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45933.947989699074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45933.947989699074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45933.947989699074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45933.947989699074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45933.947989699074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45933.947989699074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45933.947989699074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45933.947989699074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45933.947989699074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45933.947989699074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45933.947989699074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45933.947989699074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45933.947989699074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45933.947989699074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45933.947989699074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45933.947989699074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45933.947989699074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45933.947989699074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45933.947989699074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45933.947989699074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45933.947989699074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45933.947989699074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45933.947989699074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45933.947989699074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45933.947989699074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45933.947989699074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45933.947989699074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45933.947989699074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45933.947989699074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45933.947989699074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45933.947989699074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45933.947989699074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45933.947989699074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45933.947989699074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45933.947989699074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45933.947989699074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45933.947989699074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45933.947989699074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45933.947989699074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45933.947989699074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45933.947989699074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45933.947989699074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45933.947989699074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45933.947989699074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45933.947989699074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45933.947989699074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45933.947989699074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45933.947989699074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45933.947989699074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45933.947989699074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45933.947989699074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45933.947989699074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45933.947989699074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45933.947989699074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45933.947989699074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45933.947989699074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45933.947989699074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45933.947989699074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45933.947989699074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45933.947989699074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45933.947989699074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45933.947989699074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45933.947989699074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45933.947989699074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45933.947989699074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45933.947989699074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45933.947989699074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45933.947989699074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45933.947989699074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45933.947989699074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45933.947989699074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45933.947989699074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45933.947989699074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45933.947989699074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45933.947989699074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45933.947989699074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45933.947989699074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45933.947989699074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45933.947989699074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45933.947989699074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45933.947989699074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45933.947989699074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45933.947989699074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45933.947989699074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45933.947989699074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45933.947989699074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45933.947989699074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45933.947989699074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45933.947989699074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45933.947989699074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45933.947989699074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45933.947989699074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45933.947989699074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45933.947989699074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45933.947989699074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45933.947989699074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45933.947989699074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45933.947989699074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45933.947989699074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45933.947989699074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45933.947989699074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45933.947989699074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45933.947989699074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45933.947989699074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45933.947989699074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45933.947989699074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45933.947989699074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45933.947989699074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45933.947989699074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45933.947989699074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45933.947989699074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45933.947989699074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45933.947989699074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45933.947989699074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45933.947989699074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45933.947989699074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45933.947989699074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45933.947989699074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45933.947989699074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45933.947989699074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45933.947989699074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45933.947989699074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45933.947989699074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45933.947989699074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45933.947989699074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45933.947989699074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45933.947989699074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45933.947989699074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45933.947989699074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45933.947989699074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45933.947989699074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45933.947989699074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45933.947989699074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45933.947989699074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45933.947989699074</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230.46727210647805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3.0577119212975958</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45933.947989699074</v>
      </c>
      <c r="H4" s="113">
        <v>45933.851921296293</v>
      </c>
      <c r="I4" s="110" t="str">
        <f>IFERROR(VLOOKUP(D4,DB!A:F,6,0),"")</f>
        <v>SCECO</v>
      </c>
      <c r="J4" s="110" t="str">
        <f>IFERROR(VLOOKUP(D4,DB!A:G,7,0),"")</f>
        <v>Dead</v>
      </c>
      <c r="K4" s="115" t="s">
        <v>39062</v>
      </c>
      <c r="L4" s="107" t="str">
        <f>IFERROR(VLOOKUP(D4,DB!A:I,9,0),"")</f>
        <v>Latis</v>
      </c>
    </row>
    <row r="5" spans="1:16" ht="24" customHeight="1">
      <c r="A5" s="110" t="s">
        <v>39061</v>
      </c>
      <c r="B5" s="110" t="str">
        <f>IFERROR(VLOOKUP(D5,DB!A:K,11,0),"")</f>
        <v>R4</v>
      </c>
      <c r="C5" s="111">
        <v>1</v>
      </c>
      <c r="D5" s="107" t="s">
        <v>36924</v>
      </c>
      <c r="E5" s="112" t="s">
        <v>38964</v>
      </c>
      <c r="F5" s="113"/>
      <c r="G5" s="114">
        <f ca="1">IFERROR(NOW()-F5,"")</f>
        <v>45933.947989699074</v>
      </c>
      <c r="H5" s="113">
        <v>45933.851909722223</v>
      </c>
      <c r="I5" s="110" t="str">
        <f>IFERROR(VLOOKUP(D5,DB!A:F,6,0),"")</f>
        <v>SCECO</v>
      </c>
      <c r="J5" s="110" t="str">
        <f>IFERROR(VLOOKUP(D5,DB!A:G,7,0),"")</f>
        <v>Dead</v>
      </c>
      <c r="K5" s="115" t="s">
        <v>39063</v>
      </c>
      <c r="L5" s="107" t="str">
        <f>IFERROR(VLOOKUP(D5,DB!A:I,9,0),"")</f>
        <v>Latis</v>
      </c>
    </row>
    <row r="6" spans="1:16" ht="36.75" customHeight="1">
      <c r="A6" s="110" t="s">
        <v>39064</v>
      </c>
      <c r="B6" s="110" t="str">
        <f>IFERROR(VLOOKUP(D6,DB!A:K,11,0),"")</f>
        <v>R4</v>
      </c>
      <c r="C6" s="111">
        <v>1</v>
      </c>
      <c r="D6" s="107" t="s">
        <v>36682</v>
      </c>
      <c r="E6" s="112" t="s">
        <v>38964</v>
      </c>
      <c r="F6" s="113">
        <v>45933.919965277775</v>
      </c>
      <c r="G6" s="114">
        <f ca="1">IFERROR(NOW()-F6,"")</f>
        <v>2.8024421299051028E-2</v>
      </c>
      <c r="H6" s="113">
        <v>45933.903807870367</v>
      </c>
      <c r="I6" s="110" t="str">
        <f>IFERROR(VLOOKUP(D6,DB!A:F,6,0),"")</f>
        <v>Generator-SG</v>
      </c>
      <c r="J6" s="110" t="str">
        <f>IFERROR(VLOOKUP(D6,DB!A:G,7,0),"")</f>
        <v>Weak</v>
      </c>
      <c r="K6" s="115" t="s">
        <v>39065</v>
      </c>
      <c r="L6" s="107" t="str">
        <f>IFERROR(VLOOKUP(D6,DB!A:I,9,0),"")</f>
        <v>Latis</v>
      </c>
    </row>
    <row r="7" spans="1:16" ht="15" customHeight="1">
      <c r="A7" s="110"/>
      <c r="B7" s="110" t="str">
        <f>IFERROR(VLOOKUP(D7,DB!A:K,11,0),"")</f>
        <v/>
      </c>
      <c r="C7" s="111"/>
      <c r="D7" s="107"/>
      <c r="E7" s="112"/>
      <c r="F7" s="113"/>
      <c r="G7" s="114">
        <f ca="1">IFERROR(NOW()-F7,"")</f>
        <v>45933.947989699074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45933.947989699074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45933.947989699074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45933.947989699074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45933.947989699074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45933.947989699074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45933.947989699074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45933.947989699074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45933.947989699074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45933.947989699074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45933.947989699074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45933.947989699074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45933.947989699074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45933.947989699074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45933.947989699074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45933.947989699074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45933.947989699074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45933.947989699074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45933.947989699074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45933.947989699074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45933.947989699074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45933.947989699074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45933.947989699074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45933.947989699074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45933.947989699074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45933.947989699074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45933.947989699074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45933.947989699074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45933.947989699074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45933.947989699074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45933.947989699074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45933.947989699074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45933.947989699074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45933.947989699074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45933.947989699074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45933.947989699074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45933.947989699074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45933.947989699074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45933.947989699074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45933.947989699074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45933.947989699074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45933.947989699074</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42.115929513885931</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7.7591123842576053</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137" t="s">
        <v>36036</v>
      </c>
      <c r="E4" s="37" t="s">
        <v>38964</v>
      </c>
      <c r="F4" s="38">
        <v>45933.812557870369</v>
      </c>
      <c r="G4" s="39">
        <f ca="1">IFERROR(NOW()-F4,"-")</f>
        <v>0.13543182870489545</v>
      </c>
      <c r="H4" s="38">
        <v>45933.807002314818</v>
      </c>
      <c r="I4" s="37" t="str">
        <f>IFERROR(VLOOKUP(D4,DB!A:F,6,0),"")</f>
        <v>Generator-SG</v>
      </c>
      <c r="J4" s="37" t="str">
        <f>IFERROR(VLOOKUP(D4,DB!A:G,7,0),"")</f>
        <v>Dead</v>
      </c>
      <c r="K4" s="37" t="s">
        <v>39071</v>
      </c>
      <c r="L4" s="37" t="str">
        <f>IFERROR(VLOOKUP(D4,DB!A:I,9,0),"")</f>
        <v>Latis</v>
      </c>
      <c r="M4" s="136"/>
    </row>
    <row r="5" spans="1:13" ht="15">
      <c r="A5" s="37" t="s">
        <v>39072</v>
      </c>
      <c r="B5" s="37" t="str">
        <f>IFERROR(VLOOKUP(D5,DB!A:K,11,0),"")</f>
        <v>R5</v>
      </c>
      <c r="C5" s="37">
        <v>1</v>
      </c>
      <c r="D5" s="37" t="s">
        <v>35614</v>
      </c>
      <c r="E5" s="37" t="s">
        <v>38964</v>
      </c>
      <c r="F5" s="38">
        <v>45933.919027777774</v>
      </c>
      <c r="G5" s="39">
        <f ca="1">IFERROR(NOW()-F5,"-")</f>
        <v>2.8961921299924143E-2</v>
      </c>
      <c r="H5" s="38">
        <v>45933.912870370368</v>
      </c>
      <c r="I5" s="37" t="str">
        <f>IFERROR(VLOOKUP(D5,DB!A:F,6,0),"")</f>
        <v>SCECO</v>
      </c>
      <c r="J5" s="37" t="str">
        <f>IFERROR(VLOOKUP(D5,DB!A:G,7,0),"")</f>
        <v>Dead</v>
      </c>
      <c r="K5" s="37" t="s">
        <v>39073</v>
      </c>
      <c r="L5" s="37" t="str">
        <f>IFERROR(VLOOKUP(D5,DB!A:I,9,0),"")</f>
        <v>Latis</v>
      </c>
      <c r="M5" s="136"/>
    </row>
    <row r="6" spans="1:13" ht="15">
      <c r="A6" s="37"/>
      <c r="B6" s="37" t="str">
        <f>IFERROR(VLOOKUP(D6,DB!A:K,11,0),"")</f>
        <v/>
      </c>
      <c r="C6" s="37"/>
      <c r="D6" s="37"/>
      <c r="E6" s="37"/>
      <c r="F6" s="38"/>
      <c r="G6" s="39">
        <f ca="1">IFERROR(NOW()-F6,"-")</f>
        <v>45933.947989699074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45933.947989699074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45933.947989699074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45933.947989699074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45933.947989699074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45933.947989699074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45933.947989699074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45933.947989699074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45933.947989699074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45933.947989699074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45933.947989699074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45933.947989699074</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45933.947989699074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45933.947989699074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45933.947989699074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45933.947989699074</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45933.947989699074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45933.947989699074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45933.947989699074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45933.947989699074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45933.947989699074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45933.947989699074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45933.947989699074</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45933.947989699074</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45933.947989699074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45933.947989699074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45933.947989699074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45933.947989699074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45933.947989699074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45933.947989699074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45933.947989699074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45933.947989699074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45933.947989699074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45933.947989699074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45933.947989699074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45933.947989699074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45933.947989699074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45933.947989699074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45933.947989699074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45933.947989699074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45933.947989699074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45933.947989699074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45933.947989699074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45933.947989699074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45933.947989699074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45933.947989699074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45933.947989699074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45933.947989699074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45933.947989699074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45933.947989699074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45933.947989699074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45933.947989699074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45933.947989699074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45933.947989699074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45933.947989699074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45933.947989699074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45933.947989699074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45933.947989699074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45933.947989699074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45933.947989699074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45933.947989699074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45933.947989699074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45933.947989699074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45933.947989699074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45933.947989699074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45933.947989699074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45933.947989699074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45933.947989699074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45933.947989699074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45933.947989699074</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45933.947989699074</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45933.947989699074</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45933.947989699074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45933.947989699074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45933.947989699074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45933.947989699074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45933.947989699074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45933.947989699074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45933.947989699074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45933.947989699074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45933.947989699074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45933.947989699074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45933.947989699074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45933.947989699074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45933.947989699074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45933.947989699074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45933.947989699074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45933.947989699074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45933.947989699074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45933.947989699074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45933.947989699074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45933.947989699074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45933.947989699074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45933.947989699074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45933.947989699074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45933.947989699074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45933.947989699074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45933.947989699074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45933.947989699074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45933.947989699074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45933.947989699074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45933.947989699074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45933.947989699074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45933.947989699074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45933.947989699074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45933.947989699074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45933.947989699074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45933.947989699074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45933.947989699074</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45933.947989699074</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45933.947989699074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45933.947989699074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45933.947989699074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45933.947989699074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45933.947989699074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45933.947989699074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45933.947989699074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45933.947989699074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45933.947989699074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45933.947989699074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45933.947989699074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45933.947989699074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45933.947989699074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45933.947989699074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45933.947989699074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45933.947989699074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45933.947989699074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45933.947989699074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45933.947989699074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45933.947989699074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45933.947989699074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45933.947989699074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45933.947989699074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45933.947989699074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45933.947989699074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45933.947989699074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45933.947989699074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45933.947989699074</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45933.947989699074</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45933.947989699074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45933.947989699074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45933.947989699074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45933.947989699074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45933.947989699074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45933.947989699074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45933.947989699074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45933.947989699074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45933.947989699074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45933.947989699074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45933.947989699074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45933.947989699074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45933.947989699074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45933.947989699074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45933.947989699074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45933.947989699074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45933.947989699074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45933.947989699074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45933.947989699074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45933.947989699074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45933.947989699074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45933.947989699074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45933.947989699074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45933.947989699074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45933.947989699074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45933.947989699074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45933.947989699074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45933.947989699074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45933.947989699074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45933.947989699074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45933.947989699074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45933.947989699074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45933.947989699074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45933.947989699074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45933.947989699074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45933.947989699074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45933.947989699074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45933.947989699074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45933.947989699074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45933.947989699074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45933.947989699074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45933.947989699074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45933.947989699074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45933.947989699074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45933.947989699074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45933.947989699074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45933.947989699074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45933.947989699074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45933.947989699074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45933.947989699074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45933.947989699074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45933.947989699074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45933.947989699074</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45933.947989699074</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8" ht="15"/>
    <row r="1389"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6.7017476852925029E-2</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7.1751424768517609</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1.12934386573761</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7">
        <f ca="1">IFERROR(NOW()-F5,"-")</f>
        <v>0.24266562500270084</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3</v>
      </c>
      <c r="D6" s="137" t="s">
        <v>33728</v>
      </c>
      <c r="E6" s="137" t="s">
        <v>38964</v>
      </c>
      <c r="F6" s="140">
        <v>45933.920601851853</v>
      </c>
      <c r="G6" s="137">
        <f ca="1">IFERROR(NOW()-F6,"-")</f>
        <v>2.7387847221689299E-2</v>
      </c>
      <c r="H6" s="140">
        <v>45933.858310185184</v>
      </c>
      <c r="I6" s="137" t="str">
        <f>IFERROR(VLOOKUP(D6,DB!A:F,6,0),"")</f>
        <v>SCECO</v>
      </c>
      <c r="J6" s="137" t="str">
        <f>IFERROR(VLOOKUP(D6,DB!A:G,7,0),"")</f>
        <v>Weak</v>
      </c>
      <c r="K6" s="137" t="s">
        <v>39082</v>
      </c>
      <c r="L6" s="137" t="str">
        <f>IFERROR(VLOOKUP(D6,DB!A:I,9,0),"")</f>
        <v>Latis</v>
      </c>
      <c r="M6" s="137"/>
    </row>
    <row r="7" spans="1:16383" ht="31.5" customHeight="1">
      <c r="A7" s="121"/>
      <c r="B7" s="137" t="str">
        <f>IFERROR(VLOOKUP(D7,DB!A:K,11,0),"")</f>
        <v/>
      </c>
      <c r="C7" s="137"/>
      <c r="D7" s="137"/>
      <c r="E7" s="137"/>
      <c r="F7" s="137"/>
      <c r="G7" s="137">
        <f ca="1">IFERROR(NOW()-F7,"-")</f>
        <v>45933.947989699074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45933.947989699074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45933.947989699074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45933.947989699074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45933.947989699074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45933.947989699074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45933.947989699074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45933.947989699074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45933.947989699074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45933.947989699074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45933.947989699074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45933.947989699074</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45933.947989699074</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45933.947989699074</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45933.947989699074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45933.947989699074</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45933.947989699074</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45933.947989699074</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45933.947989699074</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45933.947989699074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45933.947989699074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45933.947989699074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45933.947989699074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45933.947989699074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45933.947989699074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45933.947989699074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45933.947989699074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45933.947989699074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45933.947989699074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45933.947989699074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45933.947989699074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45933.947989699074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45933.947989699074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45933.947989699074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45933.947989699074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45933.947989699074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45933.947989699074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45933.947989699074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45933.947989699074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45933.947989699074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45933.947989699074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45933.947989699074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45933.947989699074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45933.947989699074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45933.947989699074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45933.947989699074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45933.947989699074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45933.947989699074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45933.947989699074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45933.947989699074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45933.947989699074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45933.947989699074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45933.947989699074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45933.947989699074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45933.947989699074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45933.947989699074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45933.947989699074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45933.947989699074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45933.947989699074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45933.947989699074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45933.947989699074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45933.947989699074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45933.947989699074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45933.947989699074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45933.947989699074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45933.947989699074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45933.947989699074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45933.947989699074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45933.947989699074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45933.947989699074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45933.947989699074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45933.947989699074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45933.947989699074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45933.947989699074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45933.947989699074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45933.947989699074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45933.947989699074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45933.947989699074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45933.947989699074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45933.947989699074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45933.947989699074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45933.947989699074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45933.947989699074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45933.947989699074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45933.947989699074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45933.947989699074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45933.947989699074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45933.947989699074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45933.947989699074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45933.947989699074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45933.947989699074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45933.947989699074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45933.947989699074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45933.947989699074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45933.947989699074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45933.947989699074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45933.947989699074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45933.947989699074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45933.947989699074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45933.947989699074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45933.947989699074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45933.947989699074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45933.947989699074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45933.947989699074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45933.947989699074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45933.947989699074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45933.947989699074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45933.947989699074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45933.947989699074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45933.947989699074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45933.947989699074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45933.947989699074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45933.947989699074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45933.947989699074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45933.947989699074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45933.947989699074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45933.947989699074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45933.947989699074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45933.947989699074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45933.947989699074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45933.947989699074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45933.947989699074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45933.947989699074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45933.947989699074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45933.947989699074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45933.947989699074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45933.947989699074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45933.947989699074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45933.947989699074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45933.947989699074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45933.947989699074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45933.947989699074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45933.947989699074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45933.947989699074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45933.947989699074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45933.947989699074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45933.947989699074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45933.947989699074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45933.947989699074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45933.947989699074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45933.947989699074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45933.947989699074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45933.947989699074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45933.947989699074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45933.947989699074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45933.947989699074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45933.947989699074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45933.947989699074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45933.947989699074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45933.947989699074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45933.947989699074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45933.947989699074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45933.947989699074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45933.947989699074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45933.947989699074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45933.947989699074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45933.947989699074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45933.947989699074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45933.947989699074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45933.947989699074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45933.947989699074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45933.947989699074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45933.947989699074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45933.947989699074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45933.947989699074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45933.947989699074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45933.947989699074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45933.947989699074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45933.947989699074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45933.947989699074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45933.947989699074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45933.947989699074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45933.947989699074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45933.947989699074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45933.947989699074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45933.947989699074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45933.947989699074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45933.947989699074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45933.947989699074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45933.947989699074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45933.947989699074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45933.947989699074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45933.947989699074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45933.947989699074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45933.947989699074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45933.947989699074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45933.947989699074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45933.947989699074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45933.947989699074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45933.947989699074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45933.947989699074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45933.947989699074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45933.947989699074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45933.947989699074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45933.947989699074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45933.947989699074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45933.947989699074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45933.947989699074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45933.947989699074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45933.947989699074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45933.947989699074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45933.947989699074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45933.947989699074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45933.947989699074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45933.947989699074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45933.947989699074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45933.947989699074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45933.947989699074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45933.947989699074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45933.947989699074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45933.947989699074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45933.947989699074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45933.947989699074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45933.947989699074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45933.947989699074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45933.947989699074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45933.947989699074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45933.947989699074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45933.947989699074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45933.947989699074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45933.947989699074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45933.947989699074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45933.947989699074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45933.947989699074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45933.947989699074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45933.947989699074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45933.947989699074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45933.947989699074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45933.947989699074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45933.947989699074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45933.947989699074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45933.947989699074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45933.947989699074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45933.947989699074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45933.947989699074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45933.947989699074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45933.947989699074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45933.947989699074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45933.947989699074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45933.947989699074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45933.947989699074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45933.947989699074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45933.947989699074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45933.947989699074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45933.947989699074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45933.947989699074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45933.947989699074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45933.947989699074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45933.947989699074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45933.947989699074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45933.947989699074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45933.947989699074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45933.947989699074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45933.947989699074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45933.947989699074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45933.947989699074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45933.947989699074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45933.947989699074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45933.947989699074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45933.947989699074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45933.947989699074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45933.947989699074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45933.947989699074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45933.947989699074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45933.947989699074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45933.947989699074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45933.947989699074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45933.947989699074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45933.947989699074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45933.947989699074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45933.947989699074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45933.947989699074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45933.947989699074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45933.947989699074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45933.947989699074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45933.947989699074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45933.947989699074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45933.947989699074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45933.947989699074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45933.947989699074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45933.947989699074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45933.947989699074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45933.947989699074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45933.947989699074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45933.947989699074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45933.947989699074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45933.947989699074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45933.947989699074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45933.947989699074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45933.947989699074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45933.947989699074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45933.947989699074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45933.947989699074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45933.947989699074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45933.947989699074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45933.947989699074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45933.947989699074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45933.947989699074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45933.947989699074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45933.947989699074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45933.947989699074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45933.947989699074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45933.947989699074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45933.947989699074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45933.947989699074</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2025-10-03T19:46:09Z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